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" i="1" l="1"/>
  <c r="E45" i="1" l="1"/>
  <c r="E44" i="1"/>
  <c r="E43" i="1"/>
  <c r="E42" i="1"/>
  <c r="E11" i="1"/>
  <c r="J18" i="1"/>
  <c r="K18" i="1"/>
  <c r="L18" i="1"/>
  <c r="G18" i="1"/>
  <c r="E18" i="1"/>
  <c r="F3" i="1"/>
  <c r="G3" i="1" s="1"/>
  <c r="H3" i="1" s="1"/>
  <c r="AG21" i="1"/>
  <c r="Q21" i="1"/>
  <c r="R21" i="1"/>
  <c r="S21" i="1"/>
  <c r="T21" i="1"/>
  <c r="AG20" i="1"/>
  <c r="AG22" i="1" s="1"/>
  <c r="AS18" i="1"/>
  <c r="AR18" i="1"/>
  <c r="AQ18" i="1"/>
  <c r="AP18" i="1"/>
  <c r="AO18" i="1"/>
  <c r="AN18" i="1"/>
  <c r="AM18" i="1"/>
  <c r="AL18" i="1"/>
  <c r="AK18" i="1"/>
  <c r="AJ18" i="1"/>
  <c r="AI18" i="1"/>
  <c r="AH18" i="1"/>
  <c r="Q20" i="1"/>
  <c r="R20" i="1"/>
  <c r="R22" i="1" s="1"/>
  <c r="S20" i="1"/>
  <c r="S22" i="1" s="1"/>
  <c r="T20" i="1"/>
  <c r="T22" i="1" s="1"/>
  <c r="AH15" i="1"/>
  <c r="AH21" i="1" s="1"/>
  <c r="E28" i="1"/>
  <c r="E27" i="1"/>
  <c r="AF18" i="1"/>
  <c r="AE18" i="1"/>
  <c r="AD18" i="1"/>
  <c r="AC18" i="1"/>
  <c r="AB18" i="1"/>
  <c r="AA18" i="1"/>
  <c r="Z18" i="1"/>
  <c r="Y18" i="1"/>
  <c r="X18" i="1"/>
  <c r="W18" i="1"/>
  <c r="V18" i="1"/>
  <c r="U18" i="1"/>
  <c r="F18" i="1"/>
  <c r="AF15" i="1"/>
  <c r="AF21" i="1" s="1"/>
  <c r="AE15" i="1"/>
  <c r="AE21" i="1" s="1"/>
  <c r="AD15" i="1"/>
  <c r="AD21" i="1" s="1"/>
  <c r="AC15" i="1"/>
  <c r="AC21" i="1" s="1"/>
  <c r="AB15" i="1"/>
  <c r="AB21" i="1" s="1"/>
  <c r="AA15" i="1"/>
  <c r="AA21" i="1" s="1"/>
  <c r="Z15" i="1"/>
  <c r="Z21" i="1" s="1"/>
  <c r="Y15" i="1"/>
  <c r="Y21" i="1" s="1"/>
  <c r="X15" i="1"/>
  <c r="X21" i="1" s="1"/>
  <c r="W15" i="1"/>
  <c r="W21" i="1" s="1"/>
  <c r="V15" i="1"/>
  <c r="V21" i="1" s="1"/>
  <c r="U15" i="1"/>
  <c r="U21" i="1" s="1"/>
  <c r="P15" i="1"/>
  <c r="P18" i="1"/>
  <c r="O18" i="1"/>
  <c r="N18" i="1"/>
  <c r="M18" i="1"/>
  <c r="I18" i="1"/>
  <c r="H18" i="1"/>
  <c r="O15" i="1"/>
  <c r="N15" i="1"/>
  <c r="M15" i="1"/>
  <c r="L15" i="1"/>
  <c r="K15" i="1"/>
  <c r="J15" i="1"/>
  <c r="I15" i="1"/>
  <c r="H15" i="1"/>
  <c r="G15" i="1"/>
  <c r="F15" i="1"/>
  <c r="D14" i="2"/>
  <c r="D21" i="2" s="1"/>
  <c r="E14" i="2"/>
  <c r="E15" i="1"/>
  <c r="AS15" i="1" s="1"/>
  <c r="AS21" i="1" s="1"/>
  <c r="E9" i="1"/>
  <c r="F9" i="1" s="1"/>
  <c r="F11" i="1" s="1"/>
  <c r="C32" i="2"/>
  <c r="O3" i="2"/>
  <c r="C29" i="3"/>
  <c r="C25" i="3"/>
  <c r="N21" i="3"/>
  <c r="M21" i="3"/>
  <c r="J21" i="3"/>
  <c r="I21" i="3"/>
  <c r="F21" i="3"/>
  <c r="E21" i="3"/>
  <c r="I20" i="3"/>
  <c r="I22" i="3" s="1"/>
  <c r="N17" i="3"/>
  <c r="M17" i="3"/>
  <c r="L17" i="3"/>
  <c r="K17" i="3"/>
  <c r="J17" i="3"/>
  <c r="J20" i="3" s="1"/>
  <c r="J22" i="3" s="1"/>
  <c r="I17" i="3"/>
  <c r="H17" i="3"/>
  <c r="G17" i="3"/>
  <c r="F17" i="3"/>
  <c r="E17" i="3"/>
  <c r="D17" i="3"/>
  <c r="C17" i="3"/>
  <c r="O17" i="3" s="1"/>
  <c r="N14" i="3"/>
  <c r="M14" i="3"/>
  <c r="L14" i="3"/>
  <c r="L21" i="3" s="1"/>
  <c r="K14" i="3"/>
  <c r="K21" i="3" s="1"/>
  <c r="J14" i="3"/>
  <c r="I14" i="3"/>
  <c r="H14" i="3"/>
  <c r="H21" i="3" s="1"/>
  <c r="G14" i="3"/>
  <c r="G21" i="3" s="1"/>
  <c r="F14" i="3"/>
  <c r="E14" i="3"/>
  <c r="D14" i="3"/>
  <c r="D21" i="3" s="1"/>
  <c r="C14" i="3"/>
  <c r="O14" i="3" s="1"/>
  <c r="C27" i="3" s="1"/>
  <c r="J10" i="3"/>
  <c r="I10" i="3"/>
  <c r="C10" i="3"/>
  <c r="N8" i="3"/>
  <c r="N10" i="3" s="1"/>
  <c r="N20" i="3" s="1"/>
  <c r="N22" i="3" s="1"/>
  <c r="C32" i="3" s="1"/>
  <c r="M8" i="3"/>
  <c r="M10" i="3" s="1"/>
  <c r="M20" i="3" s="1"/>
  <c r="M22" i="3" s="1"/>
  <c r="L8" i="3"/>
  <c r="L10" i="3" s="1"/>
  <c r="L20" i="3" s="1"/>
  <c r="K8" i="3"/>
  <c r="K10" i="3" s="1"/>
  <c r="K20" i="3" s="1"/>
  <c r="K22" i="3" s="1"/>
  <c r="J8" i="3"/>
  <c r="I8" i="3"/>
  <c r="H8" i="3"/>
  <c r="H10" i="3" s="1"/>
  <c r="H20" i="3" s="1"/>
  <c r="G8" i="3"/>
  <c r="G10" i="3" s="1"/>
  <c r="G20" i="3" s="1"/>
  <c r="G22" i="3" s="1"/>
  <c r="F8" i="3"/>
  <c r="F10" i="3" s="1"/>
  <c r="F20" i="3" s="1"/>
  <c r="F22" i="3" s="1"/>
  <c r="E8" i="3"/>
  <c r="E10" i="3" s="1"/>
  <c r="E20" i="3" s="1"/>
  <c r="E22" i="3" s="1"/>
  <c r="D8" i="3"/>
  <c r="D10" i="3" s="1"/>
  <c r="D20" i="3" s="1"/>
  <c r="C8" i="3"/>
  <c r="O5" i="3"/>
  <c r="O3" i="3"/>
  <c r="N21" i="2"/>
  <c r="M21" i="2"/>
  <c r="L21" i="2"/>
  <c r="K21" i="2"/>
  <c r="J21" i="2"/>
  <c r="I21" i="2"/>
  <c r="H21" i="2"/>
  <c r="G21" i="2"/>
  <c r="F21" i="2"/>
  <c r="E21" i="2"/>
  <c r="C21" i="2"/>
  <c r="N20" i="2"/>
  <c r="N22" i="2" s="1"/>
  <c r="M20" i="2"/>
  <c r="M22" i="2" s="1"/>
  <c r="L20" i="2"/>
  <c r="L22" i="2" s="1"/>
  <c r="K20" i="2"/>
  <c r="K22" i="2" s="1"/>
  <c r="J20" i="2"/>
  <c r="J22" i="2" s="1"/>
  <c r="I20" i="2"/>
  <c r="I22" i="2" s="1"/>
  <c r="H20" i="2"/>
  <c r="H22" i="2" s="1"/>
  <c r="G20" i="2"/>
  <c r="G22" i="2" s="1"/>
  <c r="F20" i="2"/>
  <c r="F22" i="2" s="1"/>
  <c r="E20" i="2"/>
  <c r="D20" i="2"/>
  <c r="C20" i="2"/>
  <c r="C22" i="2" s="1"/>
  <c r="Q22" i="1" l="1"/>
  <c r="F20" i="1"/>
  <c r="I3" i="1"/>
  <c r="J3" i="1" s="1"/>
  <c r="K3" i="1" s="1"/>
  <c r="L3" i="1" s="1"/>
  <c r="M3" i="1" s="1"/>
  <c r="N3" i="1" s="1"/>
  <c r="O3" i="1" s="1"/>
  <c r="P3" i="1" s="1"/>
  <c r="P21" i="1" s="1"/>
  <c r="E34" i="1"/>
  <c r="AQ15" i="1"/>
  <c r="AQ21" i="1" s="1"/>
  <c r="AR15" i="1"/>
  <c r="AR21" i="1" s="1"/>
  <c r="AI15" i="1"/>
  <c r="AI21" i="1" s="1"/>
  <c r="AN15" i="1"/>
  <c r="AN21" i="1" s="1"/>
  <c r="AL15" i="1"/>
  <c r="AL21" i="1" s="1"/>
  <c r="AM15" i="1"/>
  <c r="AM21" i="1" s="1"/>
  <c r="AJ15" i="1"/>
  <c r="AJ21" i="1" s="1"/>
  <c r="AP15" i="1"/>
  <c r="AP21" i="1" s="1"/>
  <c r="E36" i="1"/>
  <c r="E33" i="1"/>
  <c r="AK15" i="1"/>
  <c r="AK21" i="1" s="1"/>
  <c r="AO15" i="1"/>
  <c r="E32" i="1"/>
  <c r="G9" i="1"/>
  <c r="E22" i="2"/>
  <c r="D22" i="2"/>
  <c r="D23" i="2" s="1"/>
  <c r="C29" i="2"/>
  <c r="O10" i="3"/>
  <c r="H22" i="3"/>
  <c r="L22" i="3"/>
  <c r="D22" i="3"/>
  <c r="C20" i="3"/>
  <c r="C21" i="3"/>
  <c r="J10" i="2"/>
  <c r="I10" i="2"/>
  <c r="D10" i="2"/>
  <c r="E10" i="2"/>
  <c r="H10" i="2"/>
  <c r="K10" i="2"/>
  <c r="M10" i="2"/>
  <c r="C10" i="2"/>
  <c r="C8" i="2"/>
  <c r="N17" i="2"/>
  <c r="M17" i="2"/>
  <c r="L17" i="2"/>
  <c r="K17" i="2"/>
  <c r="J17" i="2"/>
  <c r="I17" i="2"/>
  <c r="H17" i="2"/>
  <c r="G17" i="2"/>
  <c r="F17" i="2"/>
  <c r="E17" i="2"/>
  <c r="D17" i="2"/>
  <c r="C17" i="2"/>
  <c r="N14" i="2"/>
  <c r="M14" i="2"/>
  <c r="L14" i="2"/>
  <c r="K14" i="2"/>
  <c r="J14" i="2"/>
  <c r="I14" i="2"/>
  <c r="H14" i="2"/>
  <c r="G14" i="2"/>
  <c r="F14" i="2"/>
  <c r="C14" i="2"/>
  <c r="N8" i="2"/>
  <c r="N10" i="2" s="1"/>
  <c r="M8" i="2"/>
  <c r="L8" i="2"/>
  <c r="L10" i="2" s="1"/>
  <c r="K8" i="2"/>
  <c r="J8" i="2"/>
  <c r="I8" i="2"/>
  <c r="H8" i="2"/>
  <c r="G8" i="2"/>
  <c r="G10" i="2" s="1"/>
  <c r="F8" i="2"/>
  <c r="F10" i="2" s="1"/>
  <c r="E8" i="2"/>
  <c r="D8" i="2"/>
  <c r="O5" i="2"/>
  <c r="H21" i="1"/>
  <c r="G21" i="1"/>
  <c r="F21" i="1"/>
  <c r="E26" i="1" l="1"/>
  <c r="I21" i="1"/>
  <c r="L21" i="1"/>
  <c r="M21" i="1"/>
  <c r="J21" i="1"/>
  <c r="N21" i="1"/>
  <c r="K21" i="1"/>
  <c r="O21" i="1"/>
  <c r="F22" i="1"/>
  <c r="AO21" i="1"/>
  <c r="E37" i="1"/>
  <c r="G11" i="1"/>
  <c r="G20" i="1" s="1"/>
  <c r="G22" i="1" s="1"/>
  <c r="H9" i="1"/>
  <c r="I9" i="1" s="1"/>
  <c r="E21" i="1"/>
  <c r="E35" i="1"/>
  <c r="E20" i="1"/>
  <c r="C23" i="2"/>
  <c r="C22" i="3"/>
  <c r="C26" i="3"/>
  <c r="O17" i="2"/>
  <c r="O14" i="2"/>
  <c r="C27" i="2" s="1"/>
  <c r="C31" i="2" s="1"/>
  <c r="O10" i="2"/>
  <c r="E22" i="1" l="1"/>
  <c r="J9" i="1"/>
  <c r="H11" i="1"/>
  <c r="H20" i="1" s="1"/>
  <c r="H22" i="1" s="1"/>
  <c r="C25" i="2"/>
  <c r="C26" i="2"/>
  <c r="C31" i="3"/>
  <c r="I11" i="1" l="1"/>
  <c r="K9" i="1"/>
  <c r="I20" i="1" l="1"/>
  <c r="I22" i="1" s="1"/>
  <c r="K11" i="1"/>
  <c r="K20" i="1" s="1"/>
  <c r="K22" i="1" s="1"/>
  <c r="J11" i="1"/>
  <c r="J20" i="1" s="1"/>
  <c r="J22" i="1" s="1"/>
  <c r="L9" i="1"/>
  <c r="M9" i="1" l="1"/>
  <c r="N9" i="1" s="1"/>
  <c r="O9" i="1" s="1"/>
  <c r="P9" i="1" s="1"/>
  <c r="L11" i="1"/>
  <c r="L20" i="1" s="1"/>
  <c r="L22" i="1" s="1"/>
  <c r="U9" i="1" l="1"/>
  <c r="U11" i="1" s="1"/>
  <c r="M11" i="1"/>
  <c r="U20" i="1" l="1"/>
  <c r="U22" i="1" s="1"/>
  <c r="V9" i="1"/>
  <c r="N11" i="1"/>
  <c r="N20" i="1" s="1"/>
  <c r="N22" i="1" s="1"/>
  <c r="M20" i="1"/>
  <c r="M22" i="1" s="1"/>
  <c r="W9" i="1" l="1"/>
  <c r="V11" i="1"/>
  <c r="O11" i="1"/>
  <c r="V20" i="1" l="1"/>
  <c r="V22" i="1" s="1"/>
  <c r="X9" i="1"/>
  <c r="W11" i="1"/>
  <c r="W20" i="1" s="1"/>
  <c r="W22" i="1" s="1"/>
  <c r="O20" i="1"/>
  <c r="O22" i="1" s="1"/>
  <c r="P11" i="1"/>
  <c r="Y9" i="1" l="1"/>
  <c r="X11" i="1"/>
  <c r="X20" i="1" s="1"/>
  <c r="X22" i="1" s="1"/>
  <c r="P20" i="1"/>
  <c r="P22" i="1" s="1"/>
  <c r="E29" i="1"/>
  <c r="E39" i="1" s="1"/>
  <c r="E23" i="1" l="1"/>
  <c r="Z9" i="1"/>
  <c r="Y11" i="1"/>
  <c r="Y20" i="1" l="1"/>
  <c r="Y22" i="1" s="1"/>
  <c r="AA9" i="1"/>
  <c r="Z11" i="1"/>
  <c r="Z20" i="1" s="1"/>
  <c r="Z22" i="1" s="1"/>
  <c r="AB9" i="1" l="1"/>
  <c r="AC9" i="1" s="1"/>
  <c r="AA11" i="1"/>
  <c r="AA20" i="1" s="1"/>
  <c r="AA22" i="1" s="1"/>
  <c r="AC11" i="1" l="1"/>
  <c r="AC20" i="1" s="1"/>
  <c r="AC22" i="1" s="1"/>
  <c r="AB11" i="1"/>
  <c r="AB20" i="1" s="1"/>
  <c r="AB22" i="1" s="1"/>
  <c r="AD9" i="1"/>
  <c r="AE9" i="1" l="1"/>
  <c r="AD11" i="1"/>
  <c r="AD20" i="1" s="1"/>
  <c r="AD22" i="1" s="1"/>
  <c r="AF9" i="1" l="1"/>
  <c r="AF11" i="1" s="1"/>
  <c r="AE11" i="1"/>
  <c r="AE20" i="1" s="1"/>
  <c r="AE22" i="1" s="1"/>
  <c r="AF20" i="1" l="1"/>
  <c r="AF22" i="1" s="1"/>
  <c r="E30" i="1"/>
  <c r="E40" i="1" s="1"/>
  <c r="AG9" i="1"/>
  <c r="AH9" i="1" s="1"/>
  <c r="E24" i="1" l="1"/>
  <c r="AI9" i="1"/>
  <c r="AH11" i="1"/>
  <c r="AH20" i="1" s="1"/>
  <c r="AH22" i="1" s="1"/>
  <c r="AJ9" i="1" l="1"/>
  <c r="AI11" i="1"/>
  <c r="AI20" i="1" s="1"/>
  <c r="AI22" i="1" s="1"/>
  <c r="AK9" i="1" l="1"/>
  <c r="AJ11" i="1"/>
  <c r="AJ20" i="1" s="1"/>
  <c r="AJ22" i="1" s="1"/>
  <c r="AL9" i="1" l="1"/>
  <c r="AK11" i="1"/>
  <c r="AK20" i="1" s="1"/>
  <c r="AK22" i="1" s="1"/>
  <c r="AM9" i="1" l="1"/>
  <c r="AL11" i="1"/>
  <c r="AL20" i="1" s="1"/>
  <c r="AL22" i="1" s="1"/>
  <c r="AN9" i="1" l="1"/>
  <c r="AM11" i="1"/>
  <c r="AM20" i="1" s="1"/>
  <c r="AM22" i="1" s="1"/>
  <c r="AO9" i="1" l="1"/>
  <c r="AN11" i="1"/>
  <c r="AN20" i="1" s="1"/>
  <c r="AN22" i="1" s="1"/>
  <c r="AP9" i="1" l="1"/>
  <c r="AO11" i="1"/>
  <c r="AO20" i="1" s="1"/>
  <c r="AO22" i="1" s="1"/>
  <c r="AQ9" i="1" l="1"/>
  <c r="AP11" i="1"/>
  <c r="AP20" i="1" s="1"/>
  <c r="AP22" i="1" s="1"/>
  <c r="AR9" i="1" l="1"/>
  <c r="AQ11" i="1"/>
  <c r="AQ20" i="1" s="1"/>
  <c r="AQ22" i="1" s="1"/>
  <c r="AS9" i="1" l="1"/>
  <c r="AS11" i="1" s="1"/>
  <c r="AS20" i="1" s="1"/>
  <c r="AS22" i="1" s="1"/>
  <c r="AR11" i="1"/>
  <c r="AR20" i="1" s="1"/>
  <c r="AR22" i="1" s="1"/>
  <c r="E31" i="1" l="1"/>
  <c r="E41" i="1" s="1"/>
  <c r="E25" i="1" s="1"/>
</calcChain>
</file>

<file path=xl/sharedStrings.xml><?xml version="1.0" encoding="utf-8"?>
<sst xmlns="http://schemas.openxmlformats.org/spreadsheetml/2006/main" count="146" uniqueCount="67">
  <si>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</si>
  <si>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</si>
  <si>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</si>
  <si>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</si>
  <si>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</si>
  <si>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</si>
  <si>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</si>
  <si>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</si>
  <si>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</si>
  <si>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</si>
  <si>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novemvre</t>
  </si>
  <si>
    <t>decembre</t>
  </si>
  <si>
    <t>Total objectif</t>
  </si>
  <si>
    <t xml:space="preserve">Salaire commercial </t>
  </si>
  <si>
    <t>Valeur formule</t>
  </si>
  <si>
    <t>CA par abonement/mois 99 formule</t>
  </si>
  <si>
    <t>Total ca année</t>
  </si>
  <si>
    <t>Salire année</t>
  </si>
  <si>
    <t>Objectif caisse</t>
  </si>
  <si>
    <t>Caisse réel</t>
  </si>
  <si>
    <t>Total cout caisse anné</t>
  </si>
  <si>
    <t>Cout caisse / mois 700 HT</t>
  </si>
  <si>
    <t xml:space="preserve">Marge par caisse / mois </t>
  </si>
  <si>
    <t>Total Marge anné</t>
  </si>
  <si>
    <t>Total ab / mois a partir de n+1</t>
  </si>
  <si>
    <t>Total Ab + marge sur l'année</t>
  </si>
  <si>
    <t>Total Salire + cout marchandise</t>
  </si>
  <si>
    <t>Cout mensuel</t>
  </si>
  <si>
    <t xml:space="preserve">Revenu mensuel </t>
  </si>
  <si>
    <t>Resultat net mensuel</t>
  </si>
  <si>
    <t>Resultat net année en cours</t>
  </si>
  <si>
    <t>Résultat Net par mois a partir de déc (fin d'année )</t>
  </si>
  <si>
    <t>Résultat net n + n-1</t>
  </si>
  <si>
    <t xml:space="preserve"> résultat annuel année précédente</t>
  </si>
  <si>
    <t>Résultat Net par mois en fin d'année</t>
  </si>
  <si>
    <t>Ajout résultat 1er année</t>
  </si>
  <si>
    <t>Total Salaire 1 année</t>
  </si>
  <si>
    <t>Total marge 1an</t>
  </si>
  <si>
    <t>total Achat marchangise 1an</t>
  </si>
  <si>
    <t xml:space="preserve">Cout de revient caisse </t>
  </si>
  <si>
    <t>Resultat Net 1an</t>
  </si>
  <si>
    <t>Cumul abonement par mois</t>
  </si>
  <si>
    <t>ANNEE 2012</t>
  </si>
  <si>
    <t>ANNEE 2013</t>
  </si>
  <si>
    <t>Cout de l'aboonement par mois</t>
  </si>
  <si>
    <t>ANNEE 2014</t>
  </si>
  <si>
    <t xml:space="preserve"> </t>
  </si>
  <si>
    <t>Résultat Net 2eme année</t>
  </si>
  <si>
    <t>Résultat Net 3eme année</t>
  </si>
  <si>
    <t>Total Abonnement 2eme année</t>
  </si>
  <si>
    <t>Total Abonement 3eme année</t>
  </si>
  <si>
    <t>Total Marge 2eme année</t>
  </si>
  <si>
    <t>Total salaire 2 année</t>
  </si>
  <si>
    <t>Total salaire 3eme année</t>
  </si>
  <si>
    <t>Total Abonement  1 année</t>
  </si>
  <si>
    <t>Total Marge 3eme année</t>
  </si>
  <si>
    <t>Total Achant marchandise 3eme années</t>
  </si>
  <si>
    <t>Total Achat marchandise 2eme années</t>
  </si>
  <si>
    <t>Moyenne resultat net mensuel 2eme année</t>
  </si>
  <si>
    <t>Moyenne resultat net  mensuel 1er anner</t>
  </si>
  <si>
    <t>Moyenne resultat net mensuel 3eme année</t>
  </si>
  <si>
    <t>Commission</t>
  </si>
  <si>
    <t>Cout abonnement supplèmantaire</t>
  </si>
  <si>
    <t>Apport / mois + marge installation</t>
  </si>
  <si>
    <t>Total caisse / abonement 1er année</t>
  </si>
  <si>
    <t>total caisse /abonement 2eme année</t>
  </si>
  <si>
    <t>total caisse / abonement 3eme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</si>
</sst>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ont="1" applyFill="1"/>
    <xf numFmtId="0" fontId="0" fillId="3" borderId="0" xfId="0" applyFill="1"/>
    <xf numFmtId="0" fontId="0" fillId="4" borderId="0" xfId="0" applyFont="1" applyFill="1"/>
    <xf numFmtId="0" fontId="0" fillId="4" borderId="0" xfId="0" applyFill="1"/>
    <xf numFmtId="0" fontId="0" fillId="5" borderId="0" xfId="0" applyFill="1"/>
    <xf numFmtId="0" fontId="0" fillId="5" borderId="0" xfId="0" applyFont="1" applyFill="1"/>
    <xf numFmtId="0" fontId="0" fillId="6" borderId="0" xfId="0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76"/>
  <sheetViews>
    <sheetView tabSelected="1" zoomScale="80" zoomScaleNormal="80" workbookViewId="0">
      <selection activeCell="D18" sqref="D18"/>
    </sheetView>
  </sheetViews>
  <sheetFormatPr baseColWidth="10" defaultRowHeight="15" x14ac:dyDescent="0.25"/>
  <cols>
    <col min="1" max="2" width="7.140625" customWidth="1"/>
    <col min="3" max="3" width="36.7109375" customWidth="1"/>
    <col min="4" max="4" width="19.140625" customWidth="1"/>
    <col min="5" max="5" width="14.42578125" customWidth="1"/>
    <col min="16" max="16" width="11.42578125" customWidth="1"/>
    <col min="17" max="17" width="9.5703125" customWidth="1"/>
    <col min="18" max="18" width="8.42578125" customWidth="1"/>
    <col min="19" max="19" width="15.140625" customWidth="1"/>
    <col min="20" max="20" width="4" style="7" customWidth="1"/>
    <col min="21" max="21" width="20.42578125" customWidth="1"/>
    <col min="33" max="33" width="14.42578125" customWidth="1"/>
  </cols>
  <sheetData>
    <row r="1" spans="1:45" x14ac:dyDescent="0.25">
      <c r="A1" t="s">
        <v>14</v>
      </c>
      <c r="C1" s="6" t="s">
        <v>42</v>
      </c>
      <c r="D1" s="1"/>
      <c r="S1" s="6" t="s">
        <v>43</v>
      </c>
      <c r="T1" s="1"/>
      <c r="AG1" s="6" t="s">
        <v>45</v>
      </c>
    </row>
    <row r="2" spans="1:45" x14ac:dyDescent="0.25">
      <c r="E2" t="s">
        <v>0</v>
      </c>
      <c r="F2" t="s">
        <v>1</v>
      </c>
      <c r="G2" t="s">
        <v>2</v>
      </c>
      <c r="H2" t="s">
        <v>3</v>
      </c>
      <c r="I2" t="s">
        <v>4</v>
      </c>
      <c r="J2" t="s">
        <v>5</v>
      </c>
      <c r="K2" t="s">
        <v>6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1"/>
      <c r="S2" s="7"/>
      <c r="T2" s="1"/>
      <c r="U2" t="s">
        <v>0</v>
      </c>
      <c r="V2" t="s">
        <v>1</v>
      </c>
      <c r="W2" t="s">
        <v>2</v>
      </c>
      <c r="X2" t="s">
        <v>3</v>
      </c>
      <c r="Y2" t="s">
        <v>4</v>
      </c>
      <c r="Z2" t="s">
        <v>5</v>
      </c>
      <c r="AA2" t="s">
        <v>6</v>
      </c>
      <c r="AB2" t="s">
        <v>7</v>
      </c>
      <c r="AC2" t="s">
        <v>8</v>
      </c>
      <c r="AD2" t="s">
        <v>9</v>
      </c>
      <c r="AE2" t="s">
        <v>10</v>
      </c>
      <c r="AF2" t="s">
        <v>11</v>
      </c>
      <c r="AG2" s="7"/>
      <c r="AH2" t="s">
        <v>0</v>
      </c>
      <c r="AI2" t="s">
        <v>1</v>
      </c>
      <c r="AJ2" t="s">
        <v>2</v>
      </c>
      <c r="AK2" t="s">
        <v>3</v>
      </c>
      <c r="AL2" t="s">
        <v>4</v>
      </c>
      <c r="AM2" t="s">
        <v>5</v>
      </c>
      <c r="AN2" t="s">
        <v>6</v>
      </c>
      <c r="AO2" t="s">
        <v>7</v>
      </c>
      <c r="AP2" t="s">
        <v>8</v>
      </c>
      <c r="AQ2" t="s">
        <v>9</v>
      </c>
      <c r="AR2" t="s">
        <v>10</v>
      </c>
      <c r="AS2" t="s">
        <v>11</v>
      </c>
    </row>
    <row r="3" spans="1:45" s="3" customFormat="1" x14ac:dyDescent="0.25">
      <c r="C3" s="3" t="s">
        <v>13</v>
      </c>
      <c r="D3" s="3">
        <v>0</v>
      </c>
      <c r="E3" s="3">
        <f>SUM(D3)</f>
        <v>0</v>
      </c>
      <c r="F3" s="3">
        <f t="shared" ref="F3:O3" si="0">SUM(E3)</f>
        <v>0</v>
      </c>
      <c r="G3" s="3">
        <f t="shared" si="0"/>
        <v>0</v>
      </c>
      <c r="H3" s="3">
        <f>SUM(G3)</f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>SUM(O3)</f>
        <v>0</v>
      </c>
      <c r="S3" s="8"/>
      <c r="T3" s="10"/>
      <c r="U3" s="3">
        <v>1200</v>
      </c>
      <c r="V3" s="3">
        <v>1200</v>
      </c>
      <c r="W3" s="3">
        <v>1200</v>
      </c>
      <c r="X3" s="3">
        <v>1200</v>
      </c>
      <c r="Y3" s="3">
        <v>1200</v>
      </c>
      <c r="Z3" s="3">
        <v>1200</v>
      </c>
      <c r="AA3" s="3">
        <v>1200</v>
      </c>
      <c r="AB3" s="3">
        <v>1200</v>
      </c>
      <c r="AC3" s="3">
        <v>1200</v>
      </c>
      <c r="AD3" s="3">
        <v>1200</v>
      </c>
      <c r="AE3" s="3">
        <v>1200</v>
      </c>
      <c r="AF3" s="3">
        <v>1200</v>
      </c>
      <c r="AG3" s="8"/>
      <c r="AH3" s="3">
        <v>1200</v>
      </c>
      <c r="AI3" s="3">
        <v>1200</v>
      </c>
      <c r="AJ3" s="3">
        <v>1200</v>
      </c>
      <c r="AK3" s="3">
        <v>1200</v>
      </c>
      <c r="AL3" s="3">
        <v>1200</v>
      </c>
      <c r="AM3" s="3">
        <v>1200</v>
      </c>
      <c r="AN3" s="3">
        <v>1200</v>
      </c>
      <c r="AO3" s="3">
        <v>1200</v>
      </c>
      <c r="AP3" s="3">
        <v>1200</v>
      </c>
      <c r="AQ3" s="3">
        <v>1200</v>
      </c>
      <c r="AR3" s="3">
        <v>1200</v>
      </c>
      <c r="AS3" s="3">
        <v>1200</v>
      </c>
    </row>
    <row r="4" spans="1:45" s="3" customFormat="1" x14ac:dyDescent="0.25">
      <c r="C4" s="3" t="s">
        <v>61</v>
      </c>
      <c r="S4" s="8"/>
      <c r="T4" s="10"/>
      <c r="AG4" s="8"/>
    </row>
    <row r="5" spans="1:45" x14ac:dyDescent="0.25">
      <c r="C5" t="s">
        <v>18</v>
      </c>
      <c r="E5">
        <v>1</v>
      </c>
      <c r="F5">
        <v>2</v>
      </c>
      <c r="G5">
        <v>3</v>
      </c>
      <c r="H5">
        <v>3</v>
      </c>
      <c r="I5">
        <v>3</v>
      </c>
      <c r="J5">
        <v>3</v>
      </c>
      <c r="K5">
        <v>0</v>
      </c>
      <c r="L5">
        <v>0</v>
      </c>
      <c r="M5">
        <v>3</v>
      </c>
      <c r="N5">
        <v>3</v>
      </c>
      <c r="O5">
        <v>3</v>
      </c>
      <c r="P5">
        <v>3</v>
      </c>
      <c r="S5" s="7"/>
      <c r="T5" s="1"/>
      <c r="U5">
        <v>3</v>
      </c>
      <c r="V5">
        <v>3</v>
      </c>
      <c r="W5">
        <v>3</v>
      </c>
      <c r="X5">
        <v>3</v>
      </c>
      <c r="Y5">
        <v>3</v>
      </c>
      <c r="Z5">
        <v>3</v>
      </c>
      <c r="AA5">
        <v>3</v>
      </c>
      <c r="AB5">
        <v>3</v>
      </c>
      <c r="AC5">
        <v>3</v>
      </c>
      <c r="AD5">
        <v>3</v>
      </c>
      <c r="AE5">
        <v>3</v>
      </c>
      <c r="AF5">
        <v>3</v>
      </c>
      <c r="AG5" s="7"/>
      <c r="AH5">
        <v>3</v>
      </c>
      <c r="AI5">
        <v>3</v>
      </c>
      <c r="AJ5">
        <v>3</v>
      </c>
      <c r="AK5">
        <v>3</v>
      </c>
      <c r="AL5">
        <v>3</v>
      </c>
      <c r="AM5">
        <v>3</v>
      </c>
      <c r="AN5">
        <v>3</v>
      </c>
      <c r="AO5">
        <v>3</v>
      </c>
      <c r="AP5">
        <v>3</v>
      </c>
      <c r="AQ5">
        <v>3</v>
      </c>
      <c r="AR5">
        <v>3</v>
      </c>
      <c r="AS5">
        <v>3</v>
      </c>
    </row>
    <row r="6" spans="1:45" x14ac:dyDescent="0.25">
      <c r="C6" t="s">
        <v>19</v>
      </c>
      <c r="E6">
        <v>1</v>
      </c>
      <c r="F6">
        <v>2</v>
      </c>
      <c r="G6">
        <v>3</v>
      </c>
      <c r="H6">
        <v>3</v>
      </c>
      <c r="I6">
        <v>3</v>
      </c>
      <c r="J6">
        <v>3</v>
      </c>
      <c r="K6">
        <v>0</v>
      </c>
      <c r="L6">
        <v>0</v>
      </c>
      <c r="M6">
        <v>3</v>
      </c>
      <c r="N6">
        <v>3</v>
      </c>
      <c r="O6">
        <v>3</v>
      </c>
      <c r="P6">
        <v>3</v>
      </c>
      <c r="S6" s="7"/>
      <c r="T6" s="1"/>
      <c r="U6">
        <v>3</v>
      </c>
      <c r="V6">
        <v>3</v>
      </c>
      <c r="W6">
        <v>3</v>
      </c>
      <c r="X6">
        <v>3</v>
      </c>
      <c r="Y6">
        <v>3</v>
      </c>
      <c r="Z6">
        <v>3</v>
      </c>
      <c r="AA6">
        <v>0</v>
      </c>
      <c r="AB6">
        <v>0</v>
      </c>
      <c r="AC6">
        <v>3</v>
      </c>
      <c r="AD6">
        <v>3</v>
      </c>
      <c r="AE6">
        <v>3</v>
      </c>
      <c r="AF6">
        <v>3</v>
      </c>
      <c r="AG6" s="7"/>
      <c r="AH6">
        <v>3</v>
      </c>
      <c r="AI6">
        <v>3</v>
      </c>
      <c r="AJ6">
        <v>3</v>
      </c>
      <c r="AK6">
        <v>3</v>
      </c>
      <c r="AL6">
        <v>3</v>
      </c>
      <c r="AM6">
        <v>3</v>
      </c>
      <c r="AN6">
        <v>0</v>
      </c>
      <c r="AO6">
        <v>0</v>
      </c>
      <c r="AP6">
        <v>3</v>
      </c>
      <c r="AQ6">
        <v>3</v>
      </c>
      <c r="AR6">
        <v>3</v>
      </c>
      <c r="AS6">
        <v>3</v>
      </c>
    </row>
    <row r="7" spans="1:45" x14ac:dyDescent="0.25">
      <c r="S7" s="7"/>
      <c r="T7" s="1"/>
      <c r="AG7" s="7"/>
    </row>
    <row r="8" spans="1:45" x14ac:dyDescent="0.25">
      <c r="S8" s="7"/>
      <c r="T8" s="1"/>
      <c r="AG8" s="7"/>
    </row>
    <row r="9" spans="1:45" x14ac:dyDescent="0.25">
      <c r="C9" t="s">
        <v>41</v>
      </c>
      <c r="E9">
        <f>SUM(E6)</f>
        <v>1</v>
      </c>
      <c r="F9">
        <f>SUM(E9+F6)</f>
        <v>3</v>
      </c>
      <c r="G9">
        <f>SUM(G6+F9)</f>
        <v>6</v>
      </c>
      <c r="H9">
        <f>SUM(H6+G9)</f>
        <v>9</v>
      </c>
      <c r="I9">
        <f>SUM(I6+H9)</f>
        <v>12</v>
      </c>
      <c r="J9">
        <f t="shared" ref="J9:AS9" si="1">SUM(J6+I9)</f>
        <v>15</v>
      </c>
      <c r="K9">
        <f t="shared" si="1"/>
        <v>15</v>
      </c>
      <c r="L9">
        <f>SUM(L6+K9)</f>
        <v>15</v>
      </c>
      <c r="M9">
        <f t="shared" si="1"/>
        <v>18</v>
      </c>
      <c r="N9">
        <f t="shared" si="1"/>
        <v>21</v>
      </c>
      <c r="O9">
        <f t="shared" si="1"/>
        <v>24</v>
      </c>
      <c r="P9">
        <f t="shared" si="1"/>
        <v>27</v>
      </c>
      <c r="S9" s="7"/>
      <c r="T9" s="1"/>
      <c r="U9">
        <f>SUM(U6+P9)</f>
        <v>30</v>
      </c>
      <c r="V9">
        <f t="shared" ref="V9:AF9" si="2">SUM(V6+U9)</f>
        <v>33</v>
      </c>
      <c r="W9">
        <f t="shared" si="2"/>
        <v>36</v>
      </c>
      <c r="X9">
        <f t="shared" si="2"/>
        <v>39</v>
      </c>
      <c r="Y9">
        <f t="shared" si="2"/>
        <v>42</v>
      </c>
      <c r="Z9">
        <f t="shared" si="2"/>
        <v>45</v>
      </c>
      <c r="AA9">
        <f t="shared" si="2"/>
        <v>45</v>
      </c>
      <c r="AB9">
        <f t="shared" si="2"/>
        <v>45</v>
      </c>
      <c r="AC9">
        <f t="shared" si="2"/>
        <v>48</v>
      </c>
      <c r="AD9">
        <f t="shared" si="2"/>
        <v>51</v>
      </c>
      <c r="AE9">
        <f t="shared" si="2"/>
        <v>54</v>
      </c>
      <c r="AF9">
        <f t="shared" si="2"/>
        <v>57</v>
      </c>
      <c r="AG9" s="7">
        <f t="shared" si="1"/>
        <v>57</v>
      </c>
      <c r="AH9">
        <f t="shared" si="1"/>
        <v>60</v>
      </c>
      <c r="AI9">
        <f t="shared" si="1"/>
        <v>63</v>
      </c>
      <c r="AJ9">
        <f t="shared" si="1"/>
        <v>66</v>
      </c>
      <c r="AK9">
        <f t="shared" si="1"/>
        <v>69</v>
      </c>
      <c r="AL9">
        <f t="shared" si="1"/>
        <v>72</v>
      </c>
      <c r="AM9">
        <f t="shared" si="1"/>
        <v>75</v>
      </c>
      <c r="AN9">
        <f t="shared" si="1"/>
        <v>75</v>
      </c>
      <c r="AO9">
        <f t="shared" si="1"/>
        <v>75</v>
      </c>
      <c r="AP9">
        <f t="shared" si="1"/>
        <v>78</v>
      </c>
      <c r="AQ9">
        <f t="shared" si="1"/>
        <v>81</v>
      </c>
      <c r="AR9">
        <f t="shared" si="1"/>
        <v>84</v>
      </c>
      <c r="AS9">
        <f t="shared" si="1"/>
        <v>87</v>
      </c>
    </row>
    <row r="10" spans="1:45" x14ac:dyDescent="0.25">
      <c r="Q10" s="1"/>
      <c r="S10" s="7"/>
      <c r="T10" s="1"/>
      <c r="AG10" s="7"/>
    </row>
    <row r="11" spans="1:45" s="4" customFormat="1" x14ac:dyDescent="0.25">
      <c r="C11" s="4" t="s">
        <v>44</v>
      </c>
      <c r="D11" s="4">
        <v>149</v>
      </c>
      <c r="E11" s="4">
        <f>SUM(D11*E9)</f>
        <v>149</v>
      </c>
      <c r="F11" s="4">
        <f>SUM(D11*F9)</f>
        <v>447</v>
      </c>
      <c r="G11" s="4">
        <f>SUM(D11*G9)</f>
        <v>894</v>
      </c>
      <c r="H11" s="4">
        <f>SUM(D11*I9)</f>
        <v>1788</v>
      </c>
      <c r="I11" s="4">
        <f>SUM(D11*J9)</f>
        <v>2235</v>
      </c>
      <c r="J11" s="4">
        <f>SUM(D11*K9)</f>
        <v>2235</v>
      </c>
      <c r="K11" s="4">
        <f>SUM(D11*K9)</f>
        <v>2235</v>
      </c>
      <c r="L11" s="4">
        <f>SUM(D11*L9)</f>
        <v>2235</v>
      </c>
      <c r="M11" s="4">
        <f>SUM(D11*M9)</f>
        <v>2682</v>
      </c>
      <c r="N11" s="4">
        <f>SUM(D11*N9)</f>
        <v>3129</v>
      </c>
      <c r="O11" s="4">
        <f>SUM(D11*O9)</f>
        <v>3576</v>
      </c>
      <c r="P11" s="4">
        <f>SUM(D11*P9)</f>
        <v>4023</v>
      </c>
      <c r="S11" s="7"/>
      <c r="T11" s="1" t="s">
        <v>46</v>
      </c>
      <c r="U11" s="4">
        <f>SUM(D11*U9)</f>
        <v>4470</v>
      </c>
      <c r="V11" s="4">
        <f>SUM(D11*V9)</f>
        <v>4917</v>
      </c>
      <c r="W11" s="4">
        <f>SUM(D11*W9)</f>
        <v>5364</v>
      </c>
      <c r="X11" s="4">
        <f>SUM(D11*X9)</f>
        <v>5811</v>
      </c>
      <c r="Y11" s="4">
        <f>SUM(D11*Y9)</f>
        <v>6258</v>
      </c>
      <c r="Z11" s="4">
        <f>SUM(D11*Z9)</f>
        <v>6705</v>
      </c>
      <c r="AA11" s="4">
        <f>SUM(D11*AA9)</f>
        <v>6705</v>
      </c>
      <c r="AB11" s="4">
        <f>SUM(D11*AC9)</f>
        <v>7152</v>
      </c>
      <c r="AC11" s="4">
        <f>SUM(D11*AC9)</f>
        <v>7152</v>
      </c>
      <c r="AD11" s="4">
        <f>SUM(D11*AD9)</f>
        <v>7599</v>
      </c>
      <c r="AE11" s="4">
        <f>SUM(D11*AE9)</f>
        <v>8046</v>
      </c>
      <c r="AF11" s="4">
        <f>SUM(D11*AF9)</f>
        <v>8493</v>
      </c>
      <c r="AG11" s="7"/>
      <c r="AH11" s="4">
        <f>SUM(AH9*D11)</f>
        <v>8940</v>
      </c>
      <c r="AI11" s="4">
        <f>SUM(D11*AI9)</f>
        <v>9387</v>
      </c>
      <c r="AJ11" s="4">
        <f>SUM(D11*AJ9)</f>
        <v>9834</v>
      </c>
      <c r="AK11" s="4">
        <f>SUM(D11*AK9)</f>
        <v>10281</v>
      </c>
      <c r="AL11" s="4">
        <f>SUM(D11*AL9)</f>
        <v>10728</v>
      </c>
      <c r="AM11" s="4">
        <f>SUM(D11*AM9)</f>
        <v>11175</v>
      </c>
      <c r="AN11" s="4">
        <f>SUM(D11*AN9)</f>
        <v>11175</v>
      </c>
      <c r="AO11" s="4">
        <f>SUM(D11*AO9)</f>
        <v>11175</v>
      </c>
      <c r="AP11" s="4">
        <f>SUM(D11*AP9)</f>
        <v>11622</v>
      </c>
      <c r="AQ11" s="4">
        <f>SUM(D11*AQ9)</f>
        <v>12069</v>
      </c>
      <c r="AR11" s="4">
        <f>SUM(D11*AR9)</f>
        <v>12516</v>
      </c>
      <c r="AS11" s="4">
        <f>SUM(D11*AS9)</f>
        <v>12963</v>
      </c>
    </row>
    <row r="12" spans="1:45" x14ac:dyDescent="0.25">
      <c r="C12" t="s">
        <v>62</v>
      </c>
      <c r="T12"/>
    </row>
    <row r="13" spans="1:45" x14ac:dyDescent="0.25">
      <c r="S13" s="7"/>
      <c r="T13" s="1"/>
      <c r="AG13" s="7"/>
    </row>
    <row r="14" spans="1:45" x14ac:dyDescent="0.25">
      <c r="Q14" s="1"/>
      <c r="S14" s="7"/>
      <c r="T14" s="1"/>
      <c r="AG14" s="7"/>
    </row>
    <row r="15" spans="1:45" s="2" customFormat="1" x14ac:dyDescent="0.25">
      <c r="C15" s="2" t="s">
        <v>39</v>
      </c>
      <c r="D15" s="2">
        <v>1050</v>
      </c>
      <c r="E15" s="2">
        <f>SUM(D15*E6)</f>
        <v>1050</v>
      </c>
      <c r="F15" s="2">
        <f>SUM(D15*F6)</f>
        <v>2100</v>
      </c>
      <c r="G15" s="2">
        <f>SUM(D15*G6)</f>
        <v>3150</v>
      </c>
      <c r="H15" s="2">
        <f>SUM(D15*I6)</f>
        <v>3150</v>
      </c>
      <c r="I15" s="2">
        <f>SUM(D15*I6)</f>
        <v>3150</v>
      </c>
      <c r="J15" s="2">
        <f>SUM(D15*J6)</f>
        <v>3150</v>
      </c>
      <c r="K15" s="2">
        <f>SUM(D15*K6)</f>
        <v>0</v>
      </c>
      <c r="L15" s="2">
        <f>SUM(L6*D15)</f>
        <v>0</v>
      </c>
      <c r="M15" s="2">
        <f>SUM(D15*M6)</f>
        <v>3150</v>
      </c>
      <c r="N15" s="2">
        <f>SUM(D15*N6)</f>
        <v>3150</v>
      </c>
      <c r="O15" s="2">
        <f>SUM(D15*O6)</f>
        <v>3150</v>
      </c>
      <c r="P15" s="2">
        <f>SUM(D15*P6)</f>
        <v>3150</v>
      </c>
      <c r="S15" s="7"/>
      <c r="T15" s="1"/>
      <c r="U15" s="2">
        <f>SUM(D15*U6)</f>
        <v>3150</v>
      </c>
      <c r="V15" s="2">
        <f>SUM(D15*V6)</f>
        <v>3150</v>
      </c>
      <c r="W15" s="2">
        <f>SUM(D15*W6)</f>
        <v>3150</v>
      </c>
      <c r="X15" s="2">
        <f>SUM(D15*X6)</f>
        <v>3150</v>
      </c>
      <c r="Y15" s="2">
        <f>SUM(D15*Y6)</f>
        <v>3150</v>
      </c>
      <c r="Z15" s="2">
        <f>SUM(D15*Z6)</f>
        <v>3150</v>
      </c>
      <c r="AA15" s="2">
        <f>SUM(D15*AA6)</f>
        <v>0</v>
      </c>
      <c r="AB15" s="2">
        <f>SUM(D15*AB6)</f>
        <v>0</v>
      </c>
      <c r="AC15" s="2">
        <f>SUM(D15*AC6)</f>
        <v>3150</v>
      </c>
      <c r="AD15" s="2">
        <f>SUM(D15*AD6)</f>
        <v>3150</v>
      </c>
      <c r="AE15" s="2">
        <f>SUM(D15*AE6)</f>
        <v>3150</v>
      </c>
      <c r="AF15" s="2">
        <f>SUM(D15*AF6)</f>
        <v>3150</v>
      </c>
      <c r="AG15" s="7"/>
      <c r="AH15" s="2">
        <f>SUM(D15*AH6)</f>
        <v>3150</v>
      </c>
      <c r="AI15" s="2">
        <f>SUM(E15*AI6)</f>
        <v>3150</v>
      </c>
      <c r="AJ15" s="2">
        <f>SUM(E15*AJ6)</f>
        <v>3150</v>
      </c>
      <c r="AK15" s="2">
        <f>SUM(E15*AK6)</f>
        <v>3150</v>
      </c>
      <c r="AL15" s="2">
        <f>SUM(E15*AL6)</f>
        <v>3150</v>
      </c>
      <c r="AM15" s="2">
        <f>SUM(E15*AM6)</f>
        <v>3150</v>
      </c>
      <c r="AN15" s="2">
        <f>SUM(E15*AN6)</f>
        <v>0</v>
      </c>
      <c r="AO15" s="2">
        <f>SUM(E15*AO6)</f>
        <v>0</v>
      </c>
      <c r="AP15" s="2">
        <f>SUM(E15*AP6)</f>
        <v>3150</v>
      </c>
      <c r="AQ15" s="2">
        <f>SUM(E15*AQ6)</f>
        <v>3150</v>
      </c>
      <c r="AR15" s="2">
        <f>SUM(E15*AR6)</f>
        <v>3150</v>
      </c>
      <c r="AS15" s="2">
        <f>SUM(E15*AS6)</f>
        <v>3150</v>
      </c>
    </row>
    <row r="16" spans="1:45" x14ac:dyDescent="0.25">
      <c r="S16" s="7"/>
      <c r="T16" s="1"/>
      <c r="AG16" s="7"/>
    </row>
    <row r="17" spans="3:78" x14ac:dyDescent="0.25">
      <c r="Q17" s="1"/>
      <c r="S17" s="7"/>
      <c r="T17" s="1"/>
      <c r="AG17" s="7"/>
    </row>
    <row r="18" spans="3:78" s="4" customFormat="1" x14ac:dyDescent="0.25">
      <c r="C18" s="4" t="s">
        <v>63</v>
      </c>
      <c r="D18" s="4">
        <v>800</v>
      </c>
      <c r="E18" s="4">
        <f>SUM(D18*E6)</f>
        <v>800</v>
      </c>
      <c r="F18" s="4">
        <f>SUM(D18*F6)</f>
        <v>1600</v>
      </c>
      <c r="G18" s="4">
        <f>SUM(D18*G6)</f>
        <v>2400</v>
      </c>
      <c r="H18" s="4">
        <f>SUM(D18*H6)</f>
        <v>2400</v>
      </c>
      <c r="I18" s="4">
        <f>SUM(D18*I6)</f>
        <v>2400</v>
      </c>
      <c r="J18" s="4">
        <f>SUM(D18*K6)</f>
        <v>0</v>
      </c>
      <c r="K18" s="4">
        <f>SUM(D18*K6)</f>
        <v>0</v>
      </c>
      <c r="L18" s="4">
        <f>SUM(D18*M6)</f>
        <v>2400</v>
      </c>
      <c r="M18" s="4">
        <f>SUM(D18*M6)</f>
        <v>2400</v>
      </c>
      <c r="N18" s="4">
        <f>SUM(D18*N6)</f>
        <v>2400</v>
      </c>
      <c r="O18" s="4">
        <f>SUM(D18*O6)</f>
        <v>2400</v>
      </c>
      <c r="P18" s="4">
        <f>SUM(D18*P6)</f>
        <v>2400</v>
      </c>
      <c r="S18" s="7"/>
      <c r="T18" s="1"/>
      <c r="U18" s="4">
        <f>SUM(D18*U6)</f>
        <v>2400</v>
      </c>
      <c r="V18" s="4">
        <f>SUM(D18*V6)</f>
        <v>2400</v>
      </c>
      <c r="W18" s="4">
        <f>SUM(D18*W6)</f>
        <v>2400</v>
      </c>
      <c r="X18" s="4">
        <f>SUM(D18*X6)</f>
        <v>2400</v>
      </c>
      <c r="Y18" s="4">
        <f>SUM(D18*Y6)</f>
        <v>2400</v>
      </c>
      <c r="Z18" s="4">
        <f>SUM(D18*Z6)</f>
        <v>2400</v>
      </c>
      <c r="AA18" s="4">
        <f>SUM(D18*AA6)</f>
        <v>0</v>
      </c>
      <c r="AB18" s="4">
        <f>SUM(D18*AB6)</f>
        <v>0</v>
      </c>
      <c r="AC18" s="4">
        <f>SUM(D18*AC6)</f>
        <v>2400</v>
      </c>
      <c r="AD18" s="4">
        <f>SUM(D18*AD6)</f>
        <v>2400</v>
      </c>
      <c r="AE18" s="4">
        <f>SUM(D18*AE6)</f>
        <v>2400</v>
      </c>
      <c r="AF18" s="4">
        <f>SUM(D18*AF6)</f>
        <v>2400</v>
      </c>
      <c r="AG18" s="7"/>
      <c r="AH18" s="4">
        <f>SUM(D18*AH6)</f>
        <v>2400</v>
      </c>
      <c r="AI18" s="4">
        <f>SUM(D18*AI6)</f>
        <v>2400</v>
      </c>
      <c r="AJ18" s="4">
        <f>SUM(D18*AJ6)</f>
        <v>2400</v>
      </c>
      <c r="AK18" s="4">
        <f>SUM(D18*AK6)</f>
        <v>2400</v>
      </c>
      <c r="AL18" s="4">
        <f>SUM(D18*AL6)</f>
        <v>2400</v>
      </c>
      <c r="AM18" s="4">
        <f>SUM(D18*AM6)</f>
        <v>2400</v>
      </c>
      <c r="AN18" s="4">
        <f>SUM(D18*AN6)</f>
        <v>0</v>
      </c>
      <c r="AO18" s="4">
        <f>SUM(D18*AO6)</f>
        <v>0</v>
      </c>
      <c r="AP18" s="4">
        <f>SUM(D18*AP6)</f>
        <v>2400</v>
      </c>
      <c r="AQ18" s="4">
        <f>SUM(D18*AQ6)</f>
        <v>2400</v>
      </c>
      <c r="AR18" s="4">
        <f>SUM(D18*AR6)</f>
        <v>2400</v>
      </c>
      <c r="AS18" s="4">
        <f>SUM(D18*AS6)</f>
        <v>2400</v>
      </c>
    </row>
    <row r="19" spans="3:78" x14ac:dyDescent="0.25">
      <c r="S19" s="7"/>
      <c r="T19" s="1"/>
      <c r="AG19" s="7"/>
    </row>
    <row r="20" spans="3:78" x14ac:dyDescent="0.25">
      <c r="C20" t="s">
        <v>28</v>
      </c>
      <c r="E20">
        <f t="shared" ref="E20:AS20" si="3">SUM(E11+E18)</f>
        <v>949</v>
      </c>
      <c r="F20">
        <f t="shared" si="3"/>
        <v>2047</v>
      </c>
      <c r="G20">
        <f t="shared" si="3"/>
        <v>3294</v>
      </c>
      <c r="H20">
        <f t="shared" si="3"/>
        <v>4188</v>
      </c>
      <c r="I20">
        <f t="shared" si="3"/>
        <v>4635</v>
      </c>
      <c r="J20">
        <f t="shared" si="3"/>
        <v>2235</v>
      </c>
      <c r="K20">
        <f t="shared" si="3"/>
        <v>2235</v>
      </c>
      <c r="L20">
        <f t="shared" si="3"/>
        <v>4635</v>
      </c>
      <c r="M20">
        <f t="shared" si="3"/>
        <v>5082</v>
      </c>
      <c r="N20">
        <f t="shared" si="3"/>
        <v>5529</v>
      </c>
      <c r="O20">
        <f t="shared" si="3"/>
        <v>5976</v>
      </c>
      <c r="P20">
        <f t="shared" si="3"/>
        <v>6423</v>
      </c>
      <c r="Q20">
        <f t="shared" si="3"/>
        <v>0</v>
      </c>
      <c r="R20">
        <f t="shared" si="3"/>
        <v>0</v>
      </c>
      <c r="S20">
        <f t="shared" si="3"/>
        <v>0</v>
      </c>
      <c r="T20" t="e">
        <f t="shared" si="3"/>
        <v>#VALUE!</v>
      </c>
      <c r="U20">
        <f t="shared" si="3"/>
        <v>6870</v>
      </c>
      <c r="V20">
        <f t="shared" si="3"/>
        <v>7317</v>
      </c>
      <c r="W20">
        <f t="shared" si="3"/>
        <v>7764</v>
      </c>
      <c r="X20">
        <f t="shared" si="3"/>
        <v>8211</v>
      </c>
      <c r="Y20">
        <f t="shared" si="3"/>
        <v>8658</v>
      </c>
      <c r="Z20">
        <f t="shared" si="3"/>
        <v>9105</v>
      </c>
      <c r="AA20">
        <f t="shared" si="3"/>
        <v>6705</v>
      </c>
      <c r="AB20">
        <f t="shared" si="3"/>
        <v>7152</v>
      </c>
      <c r="AC20">
        <f t="shared" si="3"/>
        <v>9552</v>
      </c>
      <c r="AD20">
        <f t="shared" si="3"/>
        <v>9999</v>
      </c>
      <c r="AE20">
        <f t="shared" si="3"/>
        <v>10446</v>
      </c>
      <c r="AF20">
        <f t="shared" si="3"/>
        <v>10893</v>
      </c>
      <c r="AG20">
        <f t="shared" si="3"/>
        <v>0</v>
      </c>
      <c r="AH20">
        <f t="shared" si="3"/>
        <v>11340</v>
      </c>
      <c r="AI20">
        <f t="shared" si="3"/>
        <v>11787</v>
      </c>
      <c r="AJ20">
        <f t="shared" si="3"/>
        <v>12234</v>
      </c>
      <c r="AK20">
        <f t="shared" si="3"/>
        <v>12681</v>
      </c>
      <c r="AL20">
        <f t="shared" si="3"/>
        <v>13128</v>
      </c>
      <c r="AM20">
        <f t="shared" si="3"/>
        <v>13575</v>
      </c>
      <c r="AN20">
        <f t="shared" si="3"/>
        <v>11175</v>
      </c>
      <c r="AO20">
        <f t="shared" si="3"/>
        <v>11175</v>
      </c>
      <c r="AP20">
        <f t="shared" si="3"/>
        <v>14022</v>
      </c>
      <c r="AQ20">
        <f t="shared" si="3"/>
        <v>14469</v>
      </c>
      <c r="AR20">
        <f t="shared" si="3"/>
        <v>14916</v>
      </c>
      <c r="AS20">
        <f t="shared" si="3"/>
        <v>15363</v>
      </c>
    </row>
    <row r="21" spans="3:78" x14ac:dyDescent="0.25">
      <c r="C21" t="s">
        <v>27</v>
      </c>
      <c r="E21">
        <f t="shared" ref="E21:AS21" si="4">SUM(E3+E15)</f>
        <v>1050</v>
      </c>
      <c r="F21">
        <f t="shared" si="4"/>
        <v>2100</v>
      </c>
      <c r="G21">
        <f t="shared" si="4"/>
        <v>3150</v>
      </c>
      <c r="H21">
        <f t="shared" si="4"/>
        <v>3150</v>
      </c>
      <c r="I21">
        <f t="shared" si="4"/>
        <v>3150</v>
      </c>
      <c r="J21">
        <f t="shared" si="4"/>
        <v>3150</v>
      </c>
      <c r="K21">
        <f t="shared" si="4"/>
        <v>0</v>
      </c>
      <c r="L21">
        <f t="shared" si="4"/>
        <v>0</v>
      </c>
      <c r="M21">
        <f t="shared" si="4"/>
        <v>3150</v>
      </c>
      <c r="N21">
        <f t="shared" si="4"/>
        <v>3150</v>
      </c>
      <c r="O21">
        <f t="shared" si="4"/>
        <v>3150</v>
      </c>
      <c r="P21">
        <f t="shared" si="4"/>
        <v>3150</v>
      </c>
      <c r="Q21">
        <f t="shared" si="4"/>
        <v>0</v>
      </c>
      <c r="R21">
        <f t="shared" si="4"/>
        <v>0</v>
      </c>
      <c r="S21">
        <f t="shared" si="4"/>
        <v>0</v>
      </c>
      <c r="T21">
        <f t="shared" si="4"/>
        <v>0</v>
      </c>
      <c r="U21">
        <f t="shared" si="4"/>
        <v>4350</v>
      </c>
      <c r="V21">
        <f t="shared" si="4"/>
        <v>4350</v>
      </c>
      <c r="W21">
        <f t="shared" si="4"/>
        <v>4350</v>
      </c>
      <c r="X21">
        <f t="shared" si="4"/>
        <v>4350</v>
      </c>
      <c r="Y21">
        <f t="shared" si="4"/>
        <v>4350</v>
      </c>
      <c r="Z21">
        <f t="shared" si="4"/>
        <v>4350</v>
      </c>
      <c r="AA21">
        <f t="shared" si="4"/>
        <v>1200</v>
      </c>
      <c r="AB21">
        <f t="shared" si="4"/>
        <v>1200</v>
      </c>
      <c r="AC21">
        <f t="shared" si="4"/>
        <v>4350</v>
      </c>
      <c r="AD21">
        <f t="shared" si="4"/>
        <v>4350</v>
      </c>
      <c r="AE21">
        <f t="shared" si="4"/>
        <v>4350</v>
      </c>
      <c r="AF21">
        <f t="shared" si="4"/>
        <v>4350</v>
      </c>
      <c r="AG21">
        <f t="shared" si="4"/>
        <v>0</v>
      </c>
      <c r="AH21">
        <f t="shared" si="4"/>
        <v>4350</v>
      </c>
      <c r="AI21">
        <f t="shared" si="4"/>
        <v>4350</v>
      </c>
      <c r="AJ21">
        <f t="shared" si="4"/>
        <v>4350</v>
      </c>
      <c r="AK21">
        <f t="shared" si="4"/>
        <v>4350</v>
      </c>
      <c r="AL21">
        <f t="shared" si="4"/>
        <v>4350</v>
      </c>
      <c r="AM21">
        <f t="shared" si="4"/>
        <v>4350</v>
      </c>
      <c r="AN21">
        <f t="shared" si="4"/>
        <v>1200</v>
      </c>
      <c r="AO21">
        <f t="shared" si="4"/>
        <v>1200</v>
      </c>
      <c r="AP21">
        <f t="shared" si="4"/>
        <v>4350</v>
      </c>
      <c r="AQ21">
        <f t="shared" si="4"/>
        <v>4350</v>
      </c>
      <c r="AR21">
        <f t="shared" si="4"/>
        <v>4350</v>
      </c>
      <c r="AS21">
        <f t="shared" si="4"/>
        <v>4350</v>
      </c>
    </row>
    <row r="22" spans="3:78" s="4" customFormat="1" x14ac:dyDescent="0.25">
      <c r="C22" s="4" t="s">
        <v>29</v>
      </c>
      <c r="E22" s="4">
        <f>SUM(E20-E21)</f>
        <v>-101</v>
      </c>
      <c r="F22" s="4">
        <f>SUM(F20-F21)</f>
        <v>-53</v>
      </c>
      <c r="G22" s="4">
        <f t="shared" ref="G22:AS22" si="5">SUM(G20-G21)</f>
        <v>144</v>
      </c>
      <c r="H22" s="4">
        <f t="shared" si="5"/>
        <v>1038</v>
      </c>
      <c r="I22" s="4">
        <f t="shared" si="5"/>
        <v>1485</v>
      </c>
      <c r="J22" s="4">
        <f t="shared" si="5"/>
        <v>-915</v>
      </c>
      <c r="K22" s="4">
        <f t="shared" si="5"/>
        <v>2235</v>
      </c>
      <c r="L22" s="4">
        <f t="shared" si="5"/>
        <v>4635</v>
      </c>
      <c r="M22" s="4">
        <f t="shared" si="5"/>
        <v>1932</v>
      </c>
      <c r="N22" s="4">
        <f t="shared" si="5"/>
        <v>2379</v>
      </c>
      <c r="O22" s="4">
        <f t="shared" si="5"/>
        <v>2826</v>
      </c>
      <c r="P22" s="4">
        <f t="shared" si="5"/>
        <v>3273</v>
      </c>
      <c r="Q22" s="4">
        <f t="shared" si="5"/>
        <v>0</v>
      </c>
      <c r="R22" s="4">
        <f t="shared" si="5"/>
        <v>0</v>
      </c>
      <c r="S22" s="4">
        <f t="shared" si="5"/>
        <v>0</v>
      </c>
      <c r="T22" s="4" t="e">
        <f t="shared" si="5"/>
        <v>#VALUE!</v>
      </c>
      <c r="U22" s="4">
        <f t="shared" si="5"/>
        <v>2520</v>
      </c>
      <c r="V22" s="4">
        <f t="shared" si="5"/>
        <v>2967</v>
      </c>
      <c r="W22" s="4">
        <f t="shared" si="5"/>
        <v>3414</v>
      </c>
      <c r="X22" s="4">
        <f t="shared" si="5"/>
        <v>3861</v>
      </c>
      <c r="Y22" s="4">
        <f t="shared" si="5"/>
        <v>4308</v>
      </c>
      <c r="Z22" s="4">
        <f t="shared" si="5"/>
        <v>4755</v>
      </c>
      <c r="AA22" s="4">
        <f t="shared" si="5"/>
        <v>5505</v>
      </c>
      <c r="AB22" s="4">
        <f t="shared" si="5"/>
        <v>5952</v>
      </c>
      <c r="AC22" s="4">
        <f t="shared" si="5"/>
        <v>5202</v>
      </c>
      <c r="AD22" s="4">
        <f t="shared" si="5"/>
        <v>5649</v>
      </c>
      <c r="AE22" s="4">
        <f t="shared" si="5"/>
        <v>6096</v>
      </c>
      <c r="AF22" s="4">
        <f t="shared" si="5"/>
        <v>6543</v>
      </c>
      <c r="AG22" s="4">
        <f t="shared" si="5"/>
        <v>0</v>
      </c>
      <c r="AH22" s="4">
        <f t="shared" si="5"/>
        <v>6990</v>
      </c>
      <c r="AI22" s="4">
        <f t="shared" si="5"/>
        <v>7437</v>
      </c>
      <c r="AJ22" s="4">
        <f t="shared" si="5"/>
        <v>7884</v>
      </c>
      <c r="AK22" s="4">
        <f t="shared" si="5"/>
        <v>8331</v>
      </c>
      <c r="AL22" s="4">
        <f t="shared" si="5"/>
        <v>8778</v>
      </c>
      <c r="AM22" s="4">
        <f t="shared" si="5"/>
        <v>9225</v>
      </c>
      <c r="AN22" s="4">
        <f t="shared" si="5"/>
        <v>9975</v>
      </c>
      <c r="AO22" s="4">
        <f t="shared" si="5"/>
        <v>9975</v>
      </c>
      <c r="AP22" s="4">
        <f t="shared" si="5"/>
        <v>9672</v>
      </c>
      <c r="AQ22" s="4">
        <f t="shared" si="5"/>
        <v>10119</v>
      </c>
      <c r="AR22" s="4">
        <f t="shared" si="5"/>
        <v>10566</v>
      </c>
      <c r="AS22" s="4">
        <f t="shared" si="5"/>
        <v>11013</v>
      </c>
    </row>
    <row r="23" spans="3:78" s="1" customFormat="1" x14ac:dyDescent="0.25">
      <c r="C23" s="1" t="s">
        <v>59</v>
      </c>
      <c r="E23" s="1">
        <f>SUM(E39/12)</f>
        <v>1573.1666666666667</v>
      </c>
    </row>
    <row r="24" spans="3:78" s="1" customFormat="1" x14ac:dyDescent="0.25">
      <c r="C24" s="1" t="s">
        <v>58</v>
      </c>
      <c r="E24" s="1">
        <f>SUM((E39+E40)/24)</f>
        <v>3152.0833333333335</v>
      </c>
    </row>
    <row r="25" spans="3:78" s="1" customFormat="1" x14ac:dyDescent="0.25">
      <c r="C25" s="1" t="s">
        <v>60</v>
      </c>
      <c r="E25" s="1">
        <f>SUM((E39+E40+E41)/36)</f>
        <v>5155.9722222222226</v>
      </c>
    </row>
    <row r="26" spans="3:78" s="2" customFormat="1" x14ac:dyDescent="0.25">
      <c r="C26" s="2" t="s">
        <v>36</v>
      </c>
      <c r="E26" s="2">
        <f>SUM(E3:P3)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</row>
    <row r="27" spans="3:78" s="2" customFormat="1" x14ac:dyDescent="0.25">
      <c r="C27" s="2" t="s">
        <v>52</v>
      </c>
      <c r="E27" s="2">
        <f>SUM(U3:AF3)</f>
        <v>14400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</row>
    <row r="28" spans="3:78" s="2" customFormat="1" x14ac:dyDescent="0.25">
      <c r="C28" s="2" t="s">
        <v>53</v>
      </c>
      <c r="E28" s="2">
        <f>SUM(AH3:AS3)</f>
        <v>14400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</row>
    <row r="29" spans="3:78" s="4" customFormat="1" x14ac:dyDescent="0.25">
      <c r="C29" s="4" t="s">
        <v>54</v>
      </c>
      <c r="E29" s="4">
        <f>SUM(E11:P11)</f>
        <v>25628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</row>
    <row r="30" spans="3:78" s="4" customFormat="1" x14ac:dyDescent="0.25">
      <c r="C30" s="4" t="s">
        <v>49</v>
      </c>
      <c r="E30" s="4">
        <f>SUM(U11:AF12)</f>
        <v>78672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</row>
    <row r="31" spans="3:78" s="4" customFormat="1" x14ac:dyDescent="0.25">
      <c r="C31" s="4" t="s">
        <v>50</v>
      </c>
      <c r="E31" s="4">
        <f>SUM(AH11:AS11)</f>
        <v>131865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</row>
    <row r="32" spans="3:78" s="9" customFormat="1" x14ac:dyDescent="0.25">
      <c r="C32" s="9" t="s">
        <v>37</v>
      </c>
      <c r="E32" s="9">
        <f>SUM(E18:P18)</f>
        <v>21600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</row>
    <row r="33" spans="3:78" s="9" customFormat="1" x14ac:dyDescent="0.25">
      <c r="C33" s="9" t="s">
        <v>51</v>
      </c>
      <c r="E33" s="9">
        <f>SUM(U18:AF18)</f>
        <v>24000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</row>
    <row r="34" spans="3:78" s="9" customFormat="1" x14ac:dyDescent="0.25">
      <c r="C34" s="9" t="s">
        <v>55</v>
      </c>
      <c r="E34" s="9">
        <f>SUM(AH18:AS18)</f>
        <v>24000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</row>
    <row r="35" spans="3:78" s="2" customFormat="1" x14ac:dyDescent="0.25">
      <c r="C35" s="2" t="s">
        <v>38</v>
      </c>
      <c r="E35" s="2">
        <f>SUM(E15:P15)</f>
        <v>28350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</row>
    <row r="36" spans="3:78" s="2" customFormat="1" x14ac:dyDescent="0.25">
      <c r="C36" s="2" t="s">
        <v>57</v>
      </c>
      <c r="E36" s="2">
        <f>SUM(U15:AF15)</f>
        <v>31500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</row>
    <row r="37" spans="3:78" s="3" customFormat="1" x14ac:dyDescent="0.25">
      <c r="C37" s="3" t="s">
        <v>56</v>
      </c>
      <c r="E37" s="3">
        <f>SUM(AH15:AS15)</f>
        <v>31500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3:78" s="1" customFormat="1" x14ac:dyDescent="0.25"/>
    <row r="39" spans="3:78" x14ac:dyDescent="0.25">
      <c r="C39" s="5" t="s">
        <v>40</v>
      </c>
      <c r="D39" s="5"/>
      <c r="E39" s="5">
        <f>SUM((E29+E32)-(E26+E35))</f>
        <v>18878</v>
      </c>
      <c r="T39" s="1"/>
      <c r="U39" s="5"/>
      <c r="V39" s="5"/>
    </row>
    <row r="40" spans="3:78" x14ac:dyDescent="0.25">
      <c r="C40" s="6" t="s">
        <v>47</v>
      </c>
      <c r="D40" s="6"/>
      <c r="E40" s="6">
        <f>SUM((E30+E33)-(E27+E36))</f>
        <v>56772</v>
      </c>
      <c r="T40" s="1"/>
      <c r="U40" s="6"/>
      <c r="V40" s="6"/>
    </row>
    <row r="41" spans="3:78" x14ac:dyDescent="0.25">
      <c r="C41" s="6" t="s">
        <v>48</v>
      </c>
      <c r="D41" s="6"/>
      <c r="E41" s="6">
        <f>SUM((E31+E34)-(E28+E37))</f>
        <v>109965</v>
      </c>
      <c r="T41" s="1"/>
    </row>
    <row r="42" spans="3:78" x14ac:dyDescent="0.25">
      <c r="C42" s="6" t="s">
        <v>64</v>
      </c>
      <c r="D42" s="6"/>
      <c r="E42" s="6">
        <f>SUM(E5:P5)</f>
        <v>27</v>
      </c>
      <c r="T42" s="1"/>
    </row>
    <row r="43" spans="3:78" x14ac:dyDescent="0.25">
      <c r="C43" s="6" t="s">
        <v>65</v>
      </c>
      <c r="D43" s="6"/>
      <c r="E43" s="6">
        <f>SUM(U6:AF6)</f>
        <v>30</v>
      </c>
      <c r="T43" s="1"/>
    </row>
    <row r="44" spans="3:78" x14ac:dyDescent="0.25">
      <c r="C44" s="6" t="s">
        <v>66</v>
      </c>
      <c r="D44" s="6"/>
      <c r="E44" s="6">
        <f>SUM(AH6:AS6)</f>
        <v>30</v>
      </c>
      <c r="T44" s="1"/>
    </row>
    <row r="45" spans="3:78" x14ac:dyDescent="0.25">
      <c r="C45" s="6" t="s">
        <v>50</v>
      </c>
      <c r="D45" s="6"/>
      <c r="E45" s="6">
        <f>SUM(6:6)</f>
        <v>87</v>
      </c>
      <c r="T45" s="1"/>
    </row>
    <row r="46" spans="3:78" x14ac:dyDescent="0.25">
      <c r="T46" s="1"/>
    </row>
    <row r="47" spans="3:78" x14ac:dyDescent="0.25">
      <c r="T47" s="1"/>
    </row>
    <row r="48" spans="3:78" x14ac:dyDescent="0.25">
      <c r="T48" s="1"/>
    </row>
    <row r="49" spans="20:20" x14ac:dyDescent="0.25">
      <c r="T49" s="1"/>
    </row>
    <row r="50" spans="20:20" x14ac:dyDescent="0.25">
      <c r="T50" s="1"/>
    </row>
    <row r="51" spans="20:20" x14ac:dyDescent="0.25">
      <c r="T51" s="1"/>
    </row>
    <row r="52" spans="20:20" x14ac:dyDescent="0.25">
      <c r="T52" s="1"/>
    </row>
    <row r="53" spans="20:20" x14ac:dyDescent="0.25">
      <c r="T53" s="1"/>
    </row>
    <row r="54" spans="20:20" x14ac:dyDescent="0.25">
      <c r="T54" s="1"/>
    </row>
    <row r="55" spans="20:20" x14ac:dyDescent="0.25">
      <c r="T55" s="1"/>
    </row>
    <row r="56" spans="20:20" x14ac:dyDescent="0.25">
      <c r="T56" s="1"/>
    </row>
    <row r="57" spans="20:20" x14ac:dyDescent="0.25">
      <c r="T57" s="1"/>
    </row>
    <row r="58" spans="20:20" x14ac:dyDescent="0.25">
      <c r="T58" s="1"/>
    </row>
    <row r="59" spans="20:20" x14ac:dyDescent="0.25">
      <c r="T59" s="1"/>
    </row>
    <row r="60" spans="20:20" x14ac:dyDescent="0.25">
      <c r="T60" s="1"/>
    </row>
    <row r="61" spans="20:20" x14ac:dyDescent="0.25">
      <c r="T61" s="1"/>
    </row>
    <row r="62" spans="20:20" x14ac:dyDescent="0.25">
      <c r="T62" s="1"/>
    </row>
    <row r="63" spans="20:20" x14ac:dyDescent="0.25">
      <c r="T63" s="1"/>
    </row>
    <row r="64" spans="20:20" x14ac:dyDescent="0.25">
      <c r="T64" s="1"/>
    </row>
    <row r="65" spans="20:20" x14ac:dyDescent="0.25">
      <c r="T65" s="1"/>
    </row>
    <row r="66" spans="20:20" x14ac:dyDescent="0.25">
      <c r="T66" s="1"/>
    </row>
    <row r="67" spans="20:20" x14ac:dyDescent="0.25">
      <c r="T67" s="1"/>
    </row>
    <row r="68" spans="20:20" x14ac:dyDescent="0.25">
      <c r="T68" s="1"/>
    </row>
    <row r="69" spans="20:20" x14ac:dyDescent="0.25">
      <c r="T69" s="1"/>
    </row>
    <row r="70" spans="20:20" x14ac:dyDescent="0.25">
      <c r="T70" s="1"/>
    </row>
    <row r="71" spans="20:20" x14ac:dyDescent="0.25">
      <c r="T71" s="1"/>
    </row>
    <row r="72" spans="20:20" x14ac:dyDescent="0.25">
      <c r="T72" s="1"/>
    </row>
    <row r="73" spans="20:20" x14ac:dyDescent="0.25">
      <c r="T73" s="1"/>
    </row>
    <row r="74" spans="20:20" x14ac:dyDescent="0.25">
      <c r="T74" s="1"/>
    </row>
    <row r="75" spans="20:20" x14ac:dyDescent="0.25">
      <c r="T75" s="1"/>
    </row>
    <row r="76" spans="20:20" x14ac:dyDescent="0.25">
      <c r="T76" s="1"/>
    </row>
    <row r="77" spans="20:20" x14ac:dyDescent="0.25">
      <c r="T77" s="1"/>
    </row>
    <row r="78" spans="20:20" x14ac:dyDescent="0.25">
      <c r="T78" s="1"/>
    </row>
    <row r="79" spans="20:20" x14ac:dyDescent="0.25">
      <c r="T79" s="1"/>
    </row>
    <row r="80" spans="20:20" x14ac:dyDescent="0.25">
      <c r="T80" s="1"/>
    </row>
    <row r="81" spans="20:20" x14ac:dyDescent="0.25">
      <c r="T81" s="1"/>
    </row>
    <row r="82" spans="20:20" x14ac:dyDescent="0.25">
      <c r="T82" s="1"/>
    </row>
    <row r="83" spans="20:20" x14ac:dyDescent="0.25">
      <c r="T83" s="1"/>
    </row>
    <row r="84" spans="20:20" x14ac:dyDescent="0.25">
      <c r="T84" s="1"/>
    </row>
    <row r="85" spans="20:20" x14ac:dyDescent="0.25">
      <c r="T85" s="1"/>
    </row>
    <row r="86" spans="20:20" x14ac:dyDescent="0.25">
      <c r="T86" s="1"/>
    </row>
    <row r="87" spans="20:20" x14ac:dyDescent="0.25">
      <c r="T87" s="1"/>
    </row>
    <row r="88" spans="20:20" x14ac:dyDescent="0.25">
      <c r="T88" s="1"/>
    </row>
    <row r="89" spans="20:20" x14ac:dyDescent="0.25">
      <c r="T89" s="1"/>
    </row>
    <row r="90" spans="20:20" x14ac:dyDescent="0.25">
      <c r="T90" s="1"/>
    </row>
    <row r="91" spans="20:20" x14ac:dyDescent="0.25">
      <c r="T91" s="1"/>
    </row>
    <row r="92" spans="20:20" x14ac:dyDescent="0.25">
      <c r="T92" s="1"/>
    </row>
    <row r="93" spans="20:20" x14ac:dyDescent="0.25">
      <c r="T93" s="1"/>
    </row>
    <row r="94" spans="20:20" x14ac:dyDescent="0.25">
      <c r="T94" s="1"/>
    </row>
    <row r="95" spans="20:20" x14ac:dyDescent="0.25">
      <c r="T95" s="1"/>
    </row>
    <row r="96" spans="20:20" x14ac:dyDescent="0.25">
      <c r="T96" s="1"/>
    </row>
    <row r="97" spans="20:20" x14ac:dyDescent="0.25">
      <c r="T97" s="1"/>
    </row>
    <row r="98" spans="20:20" x14ac:dyDescent="0.25">
      <c r="T98" s="1"/>
    </row>
    <row r="99" spans="20:20" x14ac:dyDescent="0.25">
      <c r="T99" s="1"/>
    </row>
    <row r="100" spans="20:20" x14ac:dyDescent="0.25">
      <c r="T100" s="1"/>
    </row>
    <row r="101" spans="20:20" x14ac:dyDescent="0.25">
      <c r="T101" s="1"/>
    </row>
    <row r="102" spans="20:20" x14ac:dyDescent="0.25">
      <c r="T102" s="1"/>
    </row>
    <row r="103" spans="20:20" x14ac:dyDescent="0.25">
      <c r="T103" s="1"/>
    </row>
    <row r="104" spans="20:20" x14ac:dyDescent="0.25">
      <c r="T104" s="1"/>
    </row>
    <row r="105" spans="20:20" x14ac:dyDescent="0.25">
      <c r="T105" s="1"/>
    </row>
    <row r="106" spans="20:20" x14ac:dyDescent="0.25">
      <c r="T106" s="1"/>
    </row>
    <row r="107" spans="20:20" x14ac:dyDescent="0.25">
      <c r="T107" s="1"/>
    </row>
    <row r="108" spans="20:20" x14ac:dyDescent="0.25">
      <c r="T108" s="1"/>
    </row>
    <row r="109" spans="20:20" x14ac:dyDescent="0.25">
      <c r="T109" s="1"/>
    </row>
    <row r="110" spans="20:20" x14ac:dyDescent="0.25">
      <c r="T110" s="1"/>
    </row>
    <row r="111" spans="20:20" x14ac:dyDescent="0.25">
      <c r="T111" s="1"/>
    </row>
    <row r="112" spans="20:20" x14ac:dyDescent="0.25">
      <c r="T112" s="1"/>
    </row>
    <row r="113" spans="20:20" x14ac:dyDescent="0.25">
      <c r="T113" s="1"/>
    </row>
    <row r="114" spans="20:20" x14ac:dyDescent="0.25">
      <c r="T114" s="1"/>
    </row>
    <row r="115" spans="20:20" x14ac:dyDescent="0.25">
      <c r="T115" s="1"/>
    </row>
    <row r="116" spans="20:20" x14ac:dyDescent="0.25">
      <c r="T116" s="1"/>
    </row>
    <row r="117" spans="20:20" x14ac:dyDescent="0.25">
      <c r="T117" s="1"/>
    </row>
    <row r="118" spans="20:20" x14ac:dyDescent="0.25">
      <c r="T118" s="1"/>
    </row>
    <row r="119" spans="20:20" x14ac:dyDescent="0.25">
      <c r="T119" s="1"/>
    </row>
    <row r="120" spans="20:20" x14ac:dyDescent="0.25">
      <c r="T120" s="1"/>
    </row>
    <row r="121" spans="20:20" x14ac:dyDescent="0.25">
      <c r="T121" s="1"/>
    </row>
    <row r="122" spans="20:20" x14ac:dyDescent="0.25">
      <c r="T122" s="1"/>
    </row>
    <row r="123" spans="20:20" x14ac:dyDescent="0.25">
      <c r="T123" s="1"/>
    </row>
    <row r="124" spans="20:20" x14ac:dyDescent="0.25">
      <c r="T124" s="1"/>
    </row>
    <row r="125" spans="20:20" x14ac:dyDescent="0.25">
      <c r="T125" s="1"/>
    </row>
    <row r="126" spans="20:20" x14ac:dyDescent="0.25">
      <c r="T126" s="1"/>
    </row>
    <row r="127" spans="20:20" x14ac:dyDescent="0.25">
      <c r="T127" s="1"/>
    </row>
    <row r="128" spans="20:20" x14ac:dyDescent="0.25">
      <c r="T128" s="1"/>
    </row>
    <row r="129" spans="20:20" x14ac:dyDescent="0.25">
      <c r="T129" s="1"/>
    </row>
    <row r="130" spans="20:20" x14ac:dyDescent="0.25">
      <c r="T130" s="1"/>
    </row>
    <row r="131" spans="20:20" x14ac:dyDescent="0.25">
      <c r="T131" s="1"/>
    </row>
    <row r="132" spans="20:20" x14ac:dyDescent="0.25">
      <c r="T132" s="1"/>
    </row>
    <row r="133" spans="20:20" x14ac:dyDescent="0.25">
      <c r="T133" s="1"/>
    </row>
    <row r="134" spans="20:20" x14ac:dyDescent="0.25">
      <c r="T134" s="1"/>
    </row>
    <row r="135" spans="20:20" x14ac:dyDescent="0.25">
      <c r="T135" s="1"/>
    </row>
    <row r="136" spans="20:20" x14ac:dyDescent="0.25">
      <c r="T136" s="1"/>
    </row>
    <row r="137" spans="20:20" x14ac:dyDescent="0.25">
      <c r="T137" s="1"/>
    </row>
    <row r="138" spans="20:20" x14ac:dyDescent="0.25">
      <c r="T138" s="1"/>
    </row>
    <row r="139" spans="20:20" x14ac:dyDescent="0.25">
      <c r="T139" s="1"/>
    </row>
    <row r="140" spans="20:20" x14ac:dyDescent="0.25">
      <c r="T140" s="1"/>
    </row>
    <row r="141" spans="20:20" x14ac:dyDescent="0.25">
      <c r="T141" s="1"/>
    </row>
    <row r="142" spans="20:20" x14ac:dyDescent="0.25">
      <c r="T142" s="1"/>
    </row>
    <row r="143" spans="20:20" x14ac:dyDescent="0.25">
      <c r="T143" s="1"/>
    </row>
    <row r="144" spans="20:20" x14ac:dyDescent="0.25">
      <c r="T144" s="1"/>
    </row>
    <row r="145" spans="20:20" x14ac:dyDescent="0.25">
      <c r="T145" s="1"/>
    </row>
    <row r="146" spans="20:20" x14ac:dyDescent="0.25">
      <c r="T146" s="1"/>
    </row>
    <row r="147" spans="20:20" x14ac:dyDescent="0.25">
      <c r="T147" s="1"/>
    </row>
    <row r="148" spans="20:20" x14ac:dyDescent="0.25">
      <c r="T148" s="1"/>
    </row>
    <row r="149" spans="20:20" x14ac:dyDescent="0.25">
      <c r="T149" s="1"/>
    </row>
    <row r="150" spans="20:20" x14ac:dyDescent="0.25">
      <c r="T150" s="1"/>
    </row>
    <row r="151" spans="20:20" x14ac:dyDescent="0.25">
      <c r="T151" s="1"/>
    </row>
    <row r="152" spans="20:20" x14ac:dyDescent="0.25">
      <c r="T152" s="1"/>
    </row>
    <row r="153" spans="20:20" x14ac:dyDescent="0.25">
      <c r="T153" s="1"/>
    </row>
    <row r="154" spans="20:20" x14ac:dyDescent="0.25">
      <c r="T154" s="1"/>
    </row>
    <row r="155" spans="20:20" x14ac:dyDescent="0.25">
      <c r="T155" s="1"/>
    </row>
    <row r="156" spans="20:20" x14ac:dyDescent="0.25">
      <c r="T156" s="1"/>
    </row>
    <row r="157" spans="20:20" x14ac:dyDescent="0.25">
      <c r="T157" s="1"/>
    </row>
    <row r="158" spans="20:20" x14ac:dyDescent="0.25">
      <c r="T158" s="1"/>
    </row>
    <row r="159" spans="20:20" x14ac:dyDescent="0.25">
      <c r="T159" s="1"/>
    </row>
    <row r="160" spans="20:20" x14ac:dyDescent="0.25">
      <c r="T160" s="1"/>
    </row>
    <row r="161" spans="20:20" x14ac:dyDescent="0.25">
      <c r="T161" s="1"/>
    </row>
    <row r="162" spans="20:20" x14ac:dyDescent="0.25">
      <c r="T162" s="1"/>
    </row>
    <row r="163" spans="20:20" x14ac:dyDescent="0.25">
      <c r="T163" s="1"/>
    </row>
    <row r="164" spans="20:20" x14ac:dyDescent="0.25">
      <c r="T164" s="1"/>
    </row>
    <row r="165" spans="20:20" x14ac:dyDescent="0.25">
      <c r="T165" s="1"/>
    </row>
    <row r="166" spans="20:20" x14ac:dyDescent="0.25">
      <c r="T166" s="1"/>
    </row>
    <row r="167" spans="20:20" x14ac:dyDescent="0.25">
      <c r="T167" s="1"/>
    </row>
    <row r="168" spans="20:20" x14ac:dyDescent="0.25">
      <c r="T168" s="1"/>
    </row>
    <row r="169" spans="20:20" x14ac:dyDescent="0.25">
      <c r="T169" s="1"/>
    </row>
    <row r="170" spans="20:20" x14ac:dyDescent="0.25">
      <c r="T170" s="1"/>
    </row>
    <row r="171" spans="20:20" x14ac:dyDescent="0.25">
      <c r="T171" s="1"/>
    </row>
    <row r="172" spans="20:20" x14ac:dyDescent="0.25">
      <c r="T172" s="1"/>
    </row>
    <row r="173" spans="20:20" x14ac:dyDescent="0.25">
      <c r="T173" s="1"/>
    </row>
    <row r="174" spans="20:20" x14ac:dyDescent="0.25">
      <c r="T174" s="1"/>
    </row>
    <row r="175" spans="20:20" x14ac:dyDescent="0.25">
      <c r="T175" s="1"/>
    </row>
    <row r="176" spans="20:20" x14ac:dyDescent="0.25">
      <c r="T176" s="1"/>
    </row>
    <row r="177" spans="20:20" x14ac:dyDescent="0.25">
      <c r="T177" s="1"/>
    </row>
    <row r="178" spans="20:20" x14ac:dyDescent="0.25">
      <c r="T178" s="1"/>
    </row>
    <row r="179" spans="20:20" x14ac:dyDescent="0.25">
      <c r="T179" s="1"/>
    </row>
    <row r="180" spans="20:20" x14ac:dyDescent="0.25">
      <c r="T180" s="1"/>
    </row>
    <row r="181" spans="20:20" x14ac:dyDescent="0.25">
      <c r="T181" s="1"/>
    </row>
    <row r="182" spans="20:20" x14ac:dyDescent="0.25">
      <c r="T182" s="1"/>
    </row>
    <row r="183" spans="20:20" x14ac:dyDescent="0.25">
      <c r="T183" s="1"/>
    </row>
    <row r="184" spans="20:20" x14ac:dyDescent="0.25">
      <c r="T184" s="1"/>
    </row>
    <row r="185" spans="20:20" x14ac:dyDescent="0.25">
      <c r="T185" s="1"/>
    </row>
    <row r="186" spans="20:20" x14ac:dyDescent="0.25">
      <c r="T186" s="1"/>
    </row>
    <row r="187" spans="20:20" x14ac:dyDescent="0.25">
      <c r="T187" s="1"/>
    </row>
    <row r="188" spans="20:20" x14ac:dyDescent="0.25">
      <c r="T188" s="1"/>
    </row>
    <row r="189" spans="20:20" x14ac:dyDescent="0.25">
      <c r="T189" s="1"/>
    </row>
    <row r="190" spans="20:20" x14ac:dyDescent="0.25">
      <c r="T190" s="1"/>
    </row>
    <row r="191" spans="20:20" x14ac:dyDescent="0.25">
      <c r="T191" s="1"/>
    </row>
    <row r="192" spans="20:20" x14ac:dyDescent="0.25">
      <c r="T192" s="1"/>
    </row>
    <row r="193" spans="20:20" x14ac:dyDescent="0.25">
      <c r="T193" s="1"/>
    </row>
    <row r="194" spans="20:20" x14ac:dyDescent="0.25">
      <c r="T194" s="1"/>
    </row>
    <row r="195" spans="20:20" x14ac:dyDescent="0.25">
      <c r="T195" s="1"/>
    </row>
    <row r="196" spans="20:20" x14ac:dyDescent="0.25">
      <c r="T196" s="1"/>
    </row>
    <row r="197" spans="20:20" x14ac:dyDescent="0.25">
      <c r="T197" s="1"/>
    </row>
    <row r="198" spans="20:20" x14ac:dyDescent="0.25">
      <c r="T198" s="1"/>
    </row>
    <row r="199" spans="20:20" x14ac:dyDescent="0.25">
      <c r="T199" s="1"/>
    </row>
    <row r="200" spans="20:20" x14ac:dyDescent="0.25">
      <c r="T200" s="1"/>
    </row>
    <row r="201" spans="20:20" x14ac:dyDescent="0.25">
      <c r="T201" s="1"/>
    </row>
    <row r="202" spans="20:20" x14ac:dyDescent="0.25">
      <c r="T202" s="1"/>
    </row>
    <row r="203" spans="20:20" x14ac:dyDescent="0.25">
      <c r="T203" s="1"/>
    </row>
    <row r="204" spans="20:20" x14ac:dyDescent="0.25">
      <c r="T204" s="1"/>
    </row>
    <row r="205" spans="20:20" x14ac:dyDescent="0.25">
      <c r="T205" s="1"/>
    </row>
    <row r="206" spans="20:20" x14ac:dyDescent="0.25">
      <c r="T206" s="1"/>
    </row>
    <row r="207" spans="20:20" x14ac:dyDescent="0.25">
      <c r="T207" s="1"/>
    </row>
    <row r="208" spans="20:20" x14ac:dyDescent="0.25">
      <c r="T208" s="1"/>
    </row>
    <row r="209" spans="20:20" x14ac:dyDescent="0.25">
      <c r="T209" s="1"/>
    </row>
    <row r="210" spans="20:20" x14ac:dyDescent="0.25">
      <c r="T210" s="1"/>
    </row>
    <row r="211" spans="20:20" x14ac:dyDescent="0.25">
      <c r="T211" s="1"/>
    </row>
    <row r="212" spans="20:20" x14ac:dyDescent="0.25">
      <c r="T212" s="1"/>
    </row>
    <row r="213" spans="20:20" x14ac:dyDescent="0.25">
      <c r="T213" s="1"/>
    </row>
    <row r="214" spans="20:20" x14ac:dyDescent="0.25">
      <c r="T214" s="1"/>
    </row>
    <row r="215" spans="20:20" x14ac:dyDescent="0.25">
      <c r="T215" s="1"/>
    </row>
    <row r="216" spans="20:20" x14ac:dyDescent="0.25">
      <c r="T216" s="1"/>
    </row>
    <row r="217" spans="20:20" x14ac:dyDescent="0.25">
      <c r="T217" s="1"/>
    </row>
    <row r="218" spans="20:20" x14ac:dyDescent="0.25">
      <c r="T218" s="1"/>
    </row>
    <row r="219" spans="20:20" x14ac:dyDescent="0.25">
      <c r="T219" s="1"/>
    </row>
    <row r="220" spans="20:20" x14ac:dyDescent="0.25">
      <c r="T220" s="1"/>
    </row>
    <row r="221" spans="20:20" x14ac:dyDescent="0.25">
      <c r="T221" s="1"/>
    </row>
    <row r="222" spans="20:20" x14ac:dyDescent="0.25">
      <c r="T222" s="1"/>
    </row>
    <row r="223" spans="20:20" x14ac:dyDescent="0.25">
      <c r="T223" s="1"/>
    </row>
    <row r="224" spans="20:20" x14ac:dyDescent="0.25">
      <c r="T224" s="1"/>
    </row>
    <row r="225" spans="20:20" x14ac:dyDescent="0.25">
      <c r="T225" s="1"/>
    </row>
    <row r="226" spans="20:20" x14ac:dyDescent="0.25">
      <c r="T226" s="1"/>
    </row>
    <row r="227" spans="20:20" x14ac:dyDescent="0.25">
      <c r="T227" s="1"/>
    </row>
    <row r="228" spans="20:20" x14ac:dyDescent="0.25">
      <c r="T228" s="1"/>
    </row>
    <row r="229" spans="20:20" x14ac:dyDescent="0.25">
      <c r="T229" s="1"/>
    </row>
    <row r="230" spans="20:20" x14ac:dyDescent="0.25">
      <c r="T230" s="1"/>
    </row>
    <row r="231" spans="20:20" x14ac:dyDescent="0.25">
      <c r="T231" s="1"/>
    </row>
    <row r="232" spans="20:20" x14ac:dyDescent="0.25">
      <c r="T232" s="1"/>
    </row>
    <row r="233" spans="20:20" x14ac:dyDescent="0.25">
      <c r="T233" s="1"/>
    </row>
    <row r="234" spans="20:20" x14ac:dyDescent="0.25">
      <c r="T234" s="1"/>
    </row>
    <row r="235" spans="20:20" x14ac:dyDescent="0.25">
      <c r="T235" s="1"/>
    </row>
    <row r="236" spans="20:20" x14ac:dyDescent="0.25">
      <c r="T236" s="1"/>
    </row>
    <row r="237" spans="20:20" x14ac:dyDescent="0.25">
      <c r="T237" s="1"/>
    </row>
    <row r="238" spans="20:20" x14ac:dyDescent="0.25">
      <c r="T238" s="1"/>
    </row>
    <row r="239" spans="20:20" x14ac:dyDescent="0.25">
      <c r="T239" s="1"/>
    </row>
    <row r="240" spans="20:20" x14ac:dyDescent="0.25">
      <c r="T240" s="1"/>
    </row>
    <row r="241" spans="20:20" x14ac:dyDescent="0.25">
      <c r="T241" s="1"/>
    </row>
    <row r="242" spans="20:20" x14ac:dyDescent="0.25">
      <c r="T242" s="1"/>
    </row>
    <row r="243" spans="20:20" x14ac:dyDescent="0.25">
      <c r="T243" s="1"/>
    </row>
    <row r="244" spans="20:20" x14ac:dyDescent="0.25">
      <c r="T244" s="1"/>
    </row>
    <row r="245" spans="20:20" x14ac:dyDescent="0.25">
      <c r="T245" s="1"/>
    </row>
    <row r="246" spans="20:20" x14ac:dyDescent="0.25">
      <c r="T246" s="1"/>
    </row>
    <row r="247" spans="20:20" x14ac:dyDescent="0.25">
      <c r="T247" s="1"/>
    </row>
    <row r="248" spans="20:20" x14ac:dyDescent="0.25">
      <c r="T248" s="1"/>
    </row>
    <row r="249" spans="20:20" x14ac:dyDescent="0.25">
      <c r="T249" s="1"/>
    </row>
    <row r="250" spans="20:20" x14ac:dyDescent="0.25">
      <c r="T250" s="1"/>
    </row>
    <row r="251" spans="20:20" x14ac:dyDescent="0.25">
      <c r="T251" s="1"/>
    </row>
    <row r="252" spans="20:20" x14ac:dyDescent="0.25">
      <c r="T252" s="1"/>
    </row>
    <row r="253" spans="20:20" x14ac:dyDescent="0.25">
      <c r="T253" s="1"/>
    </row>
    <row r="254" spans="20:20" x14ac:dyDescent="0.25">
      <c r="T254" s="1"/>
    </row>
    <row r="255" spans="20:20" x14ac:dyDescent="0.25">
      <c r="T255" s="1"/>
    </row>
    <row r="256" spans="20:20" x14ac:dyDescent="0.25">
      <c r="T256" s="1"/>
    </row>
    <row r="257" spans="20:20" x14ac:dyDescent="0.25">
      <c r="T257" s="1"/>
    </row>
    <row r="258" spans="20:20" x14ac:dyDescent="0.25">
      <c r="T258" s="1"/>
    </row>
    <row r="259" spans="20:20" x14ac:dyDescent="0.25">
      <c r="T259" s="1"/>
    </row>
    <row r="260" spans="20:20" x14ac:dyDescent="0.25">
      <c r="T260" s="1"/>
    </row>
    <row r="261" spans="20:20" x14ac:dyDescent="0.25">
      <c r="T261" s="1"/>
    </row>
    <row r="262" spans="20:20" x14ac:dyDescent="0.25">
      <c r="T262" s="1"/>
    </row>
    <row r="263" spans="20:20" x14ac:dyDescent="0.25">
      <c r="T263" s="1"/>
    </row>
    <row r="264" spans="20:20" x14ac:dyDescent="0.25">
      <c r="T264" s="1"/>
    </row>
    <row r="265" spans="20:20" x14ac:dyDescent="0.25">
      <c r="T265" s="1"/>
    </row>
    <row r="266" spans="20:20" x14ac:dyDescent="0.25">
      <c r="T266" s="1"/>
    </row>
    <row r="267" spans="20:20" x14ac:dyDescent="0.25">
      <c r="T267" s="1"/>
    </row>
    <row r="268" spans="20:20" x14ac:dyDescent="0.25">
      <c r="T268" s="1"/>
    </row>
    <row r="269" spans="20:20" x14ac:dyDescent="0.25">
      <c r="T269" s="1"/>
    </row>
    <row r="270" spans="20:20" x14ac:dyDescent="0.25">
      <c r="T270" s="1"/>
    </row>
    <row r="271" spans="20:20" x14ac:dyDescent="0.25">
      <c r="T271" s="1"/>
    </row>
    <row r="272" spans="20:20" x14ac:dyDescent="0.25">
      <c r="T272" s="1"/>
    </row>
    <row r="273" spans="20:20" x14ac:dyDescent="0.25">
      <c r="T273" s="1"/>
    </row>
    <row r="274" spans="20:20" x14ac:dyDescent="0.25">
      <c r="T274" s="1"/>
    </row>
    <row r="275" spans="20:20" x14ac:dyDescent="0.25">
      <c r="T275" s="1"/>
    </row>
    <row r="276" spans="20:20" x14ac:dyDescent="0.25">
      <c r="T276" s="1"/>
    </row>
    <row r="277" spans="20:20" x14ac:dyDescent="0.25">
      <c r="T277" s="1"/>
    </row>
    <row r="278" spans="20:20" x14ac:dyDescent="0.25">
      <c r="T278" s="1"/>
    </row>
    <row r="279" spans="20:20" x14ac:dyDescent="0.25">
      <c r="T279" s="1"/>
    </row>
    <row r="280" spans="20:20" x14ac:dyDescent="0.25">
      <c r="T280" s="1"/>
    </row>
    <row r="281" spans="20:20" x14ac:dyDescent="0.25">
      <c r="T281" s="1"/>
    </row>
    <row r="282" spans="20:20" x14ac:dyDescent="0.25">
      <c r="T282" s="1"/>
    </row>
    <row r="283" spans="20:20" x14ac:dyDescent="0.25">
      <c r="T283" s="1"/>
    </row>
    <row r="284" spans="20:20" x14ac:dyDescent="0.25">
      <c r="T284" s="1"/>
    </row>
    <row r="285" spans="20:20" x14ac:dyDescent="0.25">
      <c r="T285" s="1"/>
    </row>
    <row r="286" spans="20:20" x14ac:dyDescent="0.25">
      <c r="T286" s="1"/>
    </row>
    <row r="287" spans="20:20" x14ac:dyDescent="0.25">
      <c r="T287" s="1"/>
    </row>
    <row r="288" spans="20:20" x14ac:dyDescent="0.25">
      <c r="T288" s="1"/>
    </row>
    <row r="289" spans="20:20" x14ac:dyDescent="0.25">
      <c r="T289" s="1"/>
    </row>
    <row r="290" spans="20:20" x14ac:dyDescent="0.25">
      <c r="T290" s="1"/>
    </row>
    <row r="291" spans="20:20" x14ac:dyDescent="0.25">
      <c r="T291" s="1"/>
    </row>
    <row r="292" spans="20:20" x14ac:dyDescent="0.25">
      <c r="T292" s="1"/>
    </row>
    <row r="293" spans="20:20" x14ac:dyDescent="0.25">
      <c r="T293" s="1"/>
    </row>
    <row r="294" spans="20:20" x14ac:dyDescent="0.25">
      <c r="T294" s="1"/>
    </row>
    <row r="295" spans="20:20" x14ac:dyDescent="0.25">
      <c r="T295" s="1"/>
    </row>
    <row r="296" spans="20:20" x14ac:dyDescent="0.25">
      <c r="T296" s="1"/>
    </row>
    <row r="297" spans="20:20" x14ac:dyDescent="0.25">
      <c r="T297" s="1"/>
    </row>
    <row r="298" spans="20:20" x14ac:dyDescent="0.25">
      <c r="T298" s="1"/>
    </row>
    <row r="299" spans="20:20" x14ac:dyDescent="0.25">
      <c r="T299" s="1"/>
    </row>
    <row r="300" spans="20:20" x14ac:dyDescent="0.25">
      <c r="T300" s="1"/>
    </row>
    <row r="301" spans="20:20" x14ac:dyDescent="0.25">
      <c r="T301" s="1"/>
    </row>
    <row r="302" spans="20:20" x14ac:dyDescent="0.25">
      <c r="T302" s="1"/>
    </row>
    <row r="303" spans="20:20" x14ac:dyDescent="0.25">
      <c r="T303" s="1"/>
    </row>
    <row r="304" spans="20:20" x14ac:dyDescent="0.25">
      <c r="T304" s="1"/>
    </row>
    <row r="305" spans="20:20" x14ac:dyDescent="0.25">
      <c r="T305" s="1"/>
    </row>
    <row r="306" spans="20:20" x14ac:dyDescent="0.25">
      <c r="T306" s="1"/>
    </row>
    <row r="307" spans="20:20" x14ac:dyDescent="0.25">
      <c r="T307" s="1"/>
    </row>
    <row r="308" spans="20:20" x14ac:dyDescent="0.25">
      <c r="T308" s="1"/>
    </row>
    <row r="309" spans="20:20" x14ac:dyDescent="0.25">
      <c r="T309" s="1"/>
    </row>
    <row r="310" spans="20:20" x14ac:dyDescent="0.25">
      <c r="T310" s="1"/>
    </row>
    <row r="311" spans="20:20" x14ac:dyDescent="0.25">
      <c r="T311" s="1"/>
    </row>
    <row r="312" spans="20:20" x14ac:dyDescent="0.25">
      <c r="T312" s="1"/>
    </row>
    <row r="313" spans="20:20" x14ac:dyDescent="0.25">
      <c r="T313" s="1"/>
    </row>
    <row r="314" spans="20:20" x14ac:dyDescent="0.25">
      <c r="T314" s="1"/>
    </row>
    <row r="315" spans="20:20" x14ac:dyDescent="0.25">
      <c r="T315" s="1"/>
    </row>
    <row r="316" spans="20:20" x14ac:dyDescent="0.25">
      <c r="T316" s="1"/>
    </row>
    <row r="317" spans="20:20" x14ac:dyDescent="0.25">
      <c r="T317" s="1"/>
    </row>
    <row r="318" spans="20:20" x14ac:dyDescent="0.25">
      <c r="T318" s="1"/>
    </row>
    <row r="319" spans="20:20" x14ac:dyDescent="0.25">
      <c r="T319" s="1"/>
    </row>
    <row r="320" spans="20:20" x14ac:dyDescent="0.25">
      <c r="T320" s="1"/>
    </row>
    <row r="321" spans="20:20" x14ac:dyDescent="0.25">
      <c r="T321" s="1"/>
    </row>
    <row r="322" spans="20:20" x14ac:dyDescent="0.25">
      <c r="T322" s="1"/>
    </row>
    <row r="323" spans="20:20" x14ac:dyDescent="0.25">
      <c r="T323" s="1"/>
    </row>
    <row r="324" spans="20:20" x14ac:dyDescent="0.25">
      <c r="T324" s="1"/>
    </row>
    <row r="325" spans="20:20" x14ac:dyDescent="0.25">
      <c r="T325" s="1"/>
    </row>
    <row r="326" spans="20:20" x14ac:dyDescent="0.25">
      <c r="T326" s="1"/>
    </row>
    <row r="327" spans="20:20" x14ac:dyDescent="0.25">
      <c r="T327" s="1"/>
    </row>
    <row r="328" spans="20:20" x14ac:dyDescent="0.25">
      <c r="T328" s="1"/>
    </row>
    <row r="329" spans="20:20" x14ac:dyDescent="0.25">
      <c r="T329" s="1"/>
    </row>
    <row r="330" spans="20:20" x14ac:dyDescent="0.25">
      <c r="T330" s="1"/>
    </row>
    <row r="331" spans="20:20" x14ac:dyDescent="0.25">
      <c r="T331" s="1"/>
    </row>
    <row r="332" spans="20:20" x14ac:dyDescent="0.25">
      <c r="T332" s="1"/>
    </row>
    <row r="333" spans="20:20" x14ac:dyDescent="0.25">
      <c r="T333" s="1"/>
    </row>
    <row r="334" spans="20:20" x14ac:dyDescent="0.25">
      <c r="T334" s="1"/>
    </row>
    <row r="335" spans="20:20" x14ac:dyDescent="0.25">
      <c r="T335" s="1"/>
    </row>
    <row r="336" spans="20:20" x14ac:dyDescent="0.25">
      <c r="T336" s="1"/>
    </row>
    <row r="337" spans="20:20" x14ac:dyDescent="0.25">
      <c r="T337" s="1"/>
    </row>
    <row r="338" spans="20:20" x14ac:dyDescent="0.25">
      <c r="T338" s="1"/>
    </row>
    <row r="339" spans="20:20" x14ac:dyDescent="0.25">
      <c r="T339" s="1"/>
    </row>
    <row r="340" spans="20:20" x14ac:dyDescent="0.25">
      <c r="T340" s="1"/>
    </row>
    <row r="341" spans="20:20" x14ac:dyDescent="0.25">
      <c r="T341" s="1"/>
    </row>
    <row r="342" spans="20:20" x14ac:dyDescent="0.25">
      <c r="T342" s="1"/>
    </row>
    <row r="343" spans="20:20" x14ac:dyDescent="0.25">
      <c r="T343" s="1"/>
    </row>
    <row r="344" spans="20:20" x14ac:dyDescent="0.25">
      <c r="T344" s="1"/>
    </row>
    <row r="345" spans="20:20" x14ac:dyDescent="0.25">
      <c r="T345" s="1"/>
    </row>
    <row r="346" spans="20:20" x14ac:dyDescent="0.25">
      <c r="T346" s="1"/>
    </row>
    <row r="347" spans="20:20" x14ac:dyDescent="0.25">
      <c r="T347" s="1"/>
    </row>
    <row r="348" spans="20:20" x14ac:dyDescent="0.25">
      <c r="T348" s="1"/>
    </row>
    <row r="349" spans="20:20" x14ac:dyDescent="0.25">
      <c r="T349" s="1"/>
    </row>
    <row r="350" spans="20:20" x14ac:dyDescent="0.25">
      <c r="T350" s="1"/>
    </row>
    <row r="351" spans="20:20" x14ac:dyDescent="0.25">
      <c r="T351" s="1"/>
    </row>
    <row r="352" spans="20:20" x14ac:dyDescent="0.25">
      <c r="T352" s="1"/>
    </row>
    <row r="353" spans="20:20" x14ac:dyDescent="0.25">
      <c r="T353" s="1"/>
    </row>
    <row r="354" spans="20:20" x14ac:dyDescent="0.25">
      <c r="T354" s="1"/>
    </row>
    <row r="355" spans="20:20" x14ac:dyDescent="0.25">
      <c r="T355" s="1"/>
    </row>
    <row r="356" spans="20:20" x14ac:dyDescent="0.25">
      <c r="T356" s="1"/>
    </row>
    <row r="357" spans="20:20" x14ac:dyDescent="0.25">
      <c r="T357" s="1"/>
    </row>
    <row r="358" spans="20:20" x14ac:dyDescent="0.25">
      <c r="T358" s="1"/>
    </row>
    <row r="359" spans="20:20" x14ac:dyDescent="0.25">
      <c r="T359" s="1"/>
    </row>
    <row r="360" spans="20:20" x14ac:dyDescent="0.25">
      <c r="T360" s="1"/>
    </row>
    <row r="361" spans="20:20" x14ac:dyDescent="0.25">
      <c r="T361" s="1"/>
    </row>
    <row r="362" spans="20:20" x14ac:dyDescent="0.25">
      <c r="T362" s="1"/>
    </row>
    <row r="363" spans="20:20" x14ac:dyDescent="0.25">
      <c r="T363" s="1"/>
    </row>
    <row r="364" spans="20:20" x14ac:dyDescent="0.25">
      <c r="T364" s="1"/>
    </row>
    <row r="365" spans="20:20" x14ac:dyDescent="0.25">
      <c r="T365" s="1"/>
    </row>
    <row r="366" spans="20:20" x14ac:dyDescent="0.25">
      <c r="T366" s="1"/>
    </row>
    <row r="367" spans="20:20" x14ac:dyDescent="0.25">
      <c r="T367" s="1"/>
    </row>
    <row r="368" spans="20:20" x14ac:dyDescent="0.25">
      <c r="T368" s="1"/>
    </row>
    <row r="369" spans="20:20" x14ac:dyDescent="0.25">
      <c r="T369" s="1"/>
    </row>
    <row r="370" spans="20:20" x14ac:dyDescent="0.25">
      <c r="T370" s="1"/>
    </row>
    <row r="371" spans="20:20" x14ac:dyDescent="0.25">
      <c r="T371" s="1"/>
    </row>
    <row r="372" spans="20:20" x14ac:dyDescent="0.25">
      <c r="T372" s="1"/>
    </row>
    <row r="373" spans="20:20" x14ac:dyDescent="0.25">
      <c r="T373" s="1"/>
    </row>
    <row r="374" spans="20:20" x14ac:dyDescent="0.25">
      <c r="T374" s="1"/>
    </row>
    <row r="375" spans="20:20" x14ac:dyDescent="0.25">
      <c r="T375" s="1"/>
    </row>
    <row r="376" spans="20:20" x14ac:dyDescent="0.25">
      <c r="T376" s="1"/>
    </row>
    <row r="377" spans="20:20" x14ac:dyDescent="0.25">
      <c r="T377" s="1"/>
    </row>
    <row r="378" spans="20:20" x14ac:dyDescent="0.25">
      <c r="T378" s="1"/>
    </row>
    <row r="379" spans="20:20" x14ac:dyDescent="0.25">
      <c r="T379" s="1"/>
    </row>
    <row r="380" spans="20:20" x14ac:dyDescent="0.25">
      <c r="T380" s="1"/>
    </row>
    <row r="381" spans="20:20" x14ac:dyDescent="0.25">
      <c r="T381" s="1"/>
    </row>
    <row r="382" spans="20:20" x14ac:dyDescent="0.25">
      <c r="T382" s="1"/>
    </row>
    <row r="383" spans="20:20" x14ac:dyDescent="0.25">
      <c r="T383" s="1"/>
    </row>
    <row r="384" spans="20:20" x14ac:dyDescent="0.25">
      <c r="T384" s="1"/>
    </row>
    <row r="385" spans="20:20" x14ac:dyDescent="0.25">
      <c r="T385" s="1"/>
    </row>
    <row r="386" spans="20:20" x14ac:dyDescent="0.25">
      <c r="T386" s="1"/>
    </row>
    <row r="387" spans="20:20" x14ac:dyDescent="0.25">
      <c r="T387" s="1"/>
    </row>
    <row r="388" spans="20:20" x14ac:dyDescent="0.25">
      <c r="T388" s="1"/>
    </row>
    <row r="389" spans="20:20" x14ac:dyDescent="0.25">
      <c r="T389" s="1"/>
    </row>
    <row r="390" spans="20:20" x14ac:dyDescent="0.25">
      <c r="T390" s="1"/>
    </row>
    <row r="391" spans="20:20" x14ac:dyDescent="0.25">
      <c r="T391" s="1"/>
    </row>
    <row r="392" spans="20:20" x14ac:dyDescent="0.25">
      <c r="T392" s="1"/>
    </row>
    <row r="393" spans="20:20" x14ac:dyDescent="0.25">
      <c r="T393" s="1"/>
    </row>
    <row r="394" spans="20:20" x14ac:dyDescent="0.25">
      <c r="T394" s="1"/>
    </row>
    <row r="395" spans="20:20" x14ac:dyDescent="0.25">
      <c r="T395" s="1"/>
    </row>
    <row r="396" spans="20:20" x14ac:dyDescent="0.25">
      <c r="T396" s="1"/>
    </row>
    <row r="397" spans="20:20" x14ac:dyDescent="0.25">
      <c r="T397" s="1"/>
    </row>
    <row r="398" spans="20:20" x14ac:dyDescent="0.25">
      <c r="T398" s="1"/>
    </row>
    <row r="399" spans="20:20" x14ac:dyDescent="0.25">
      <c r="T399" s="1"/>
    </row>
    <row r="400" spans="20:20" x14ac:dyDescent="0.25">
      <c r="T400" s="1"/>
    </row>
    <row r="401" spans="20:20" x14ac:dyDescent="0.25">
      <c r="T401" s="1"/>
    </row>
    <row r="402" spans="20:20" x14ac:dyDescent="0.25">
      <c r="T402" s="1"/>
    </row>
    <row r="403" spans="20:20" x14ac:dyDescent="0.25">
      <c r="T403" s="1"/>
    </row>
    <row r="404" spans="20:20" x14ac:dyDescent="0.25">
      <c r="T404" s="1"/>
    </row>
    <row r="405" spans="20:20" x14ac:dyDescent="0.25">
      <c r="T405" s="1"/>
    </row>
    <row r="406" spans="20:20" x14ac:dyDescent="0.25">
      <c r="T406" s="1"/>
    </row>
    <row r="407" spans="20:20" x14ac:dyDescent="0.25">
      <c r="T407" s="1"/>
    </row>
    <row r="408" spans="20:20" x14ac:dyDescent="0.25">
      <c r="T408" s="1"/>
    </row>
    <row r="409" spans="20:20" x14ac:dyDescent="0.25">
      <c r="T409" s="1"/>
    </row>
    <row r="410" spans="20:20" x14ac:dyDescent="0.25">
      <c r="T410" s="1"/>
    </row>
    <row r="411" spans="20:20" x14ac:dyDescent="0.25">
      <c r="T411" s="1"/>
    </row>
    <row r="412" spans="20:20" x14ac:dyDescent="0.25">
      <c r="T412" s="1"/>
    </row>
    <row r="413" spans="20:20" x14ac:dyDescent="0.25">
      <c r="T413" s="1"/>
    </row>
    <row r="414" spans="20:20" x14ac:dyDescent="0.25">
      <c r="T414" s="1"/>
    </row>
    <row r="415" spans="20:20" x14ac:dyDescent="0.25">
      <c r="T415" s="1"/>
    </row>
    <row r="416" spans="20:20" x14ac:dyDescent="0.25">
      <c r="T416" s="1"/>
    </row>
    <row r="417" spans="20:20" x14ac:dyDescent="0.25">
      <c r="T417" s="1"/>
    </row>
    <row r="418" spans="20:20" x14ac:dyDescent="0.25">
      <c r="T418" s="1"/>
    </row>
    <row r="419" spans="20:20" x14ac:dyDescent="0.25">
      <c r="T419" s="1"/>
    </row>
    <row r="420" spans="20:20" x14ac:dyDescent="0.25">
      <c r="T420" s="1"/>
    </row>
    <row r="421" spans="20:20" x14ac:dyDescent="0.25">
      <c r="T421" s="1"/>
    </row>
    <row r="422" spans="20:20" x14ac:dyDescent="0.25">
      <c r="T422" s="1"/>
    </row>
    <row r="423" spans="20:20" x14ac:dyDescent="0.25">
      <c r="T423" s="1"/>
    </row>
    <row r="424" spans="20:20" x14ac:dyDescent="0.25">
      <c r="T424" s="1"/>
    </row>
    <row r="425" spans="20:20" x14ac:dyDescent="0.25">
      <c r="T425" s="1"/>
    </row>
    <row r="426" spans="20:20" x14ac:dyDescent="0.25">
      <c r="T426" s="1"/>
    </row>
    <row r="427" spans="20:20" x14ac:dyDescent="0.25">
      <c r="T427" s="1"/>
    </row>
    <row r="428" spans="20:20" x14ac:dyDescent="0.25">
      <c r="T428" s="1"/>
    </row>
    <row r="429" spans="20:20" x14ac:dyDescent="0.25">
      <c r="T429" s="1"/>
    </row>
    <row r="430" spans="20:20" x14ac:dyDescent="0.25">
      <c r="T430" s="1"/>
    </row>
    <row r="431" spans="20:20" x14ac:dyDescent="0.25">
      <c r="T431" s="1"/>
    </row>
    <row r="432" spans="20:20" x14ac:dyDescent="0.25">
      <c r="T432" s="1"/>
    </row>
    <row r="433" spans="20:20" x14ac:dyDescent="0.25">
      <c r="T433" s="1"/>
    </row>
    <row r="434" spans="20:20" x14ac:dyDescent="0.25">
      <c r="T434" s="1"/>
    </row>
    <row r="435" spans="20:20" x14ac:dyDescent="0.25">
      <c r="T435" s="1"/>
    </row>
    <row r="436" spans="20:20" x14ac:dyDescent="0.25">
      <c r="T436" s="1"/>
    </row>
    <row r="437" spans="20:20" x14ac:dyDescent="0.25">
      <c r="T437" s="1"/>
    </row>
    <row r="438" spans="20:20" x14ac:dyDescent="0.25">
      <c r="T438" s="1"/>
    </row>
    <row r="439" spans="20:20" x14ac:dyDescent="0.25">
      <c r="T439" s="1"/>
    </row>
    <row r="440" spans="20:20" x14ac:dyDescent="0.25">
      <c r="T440" s="1"/>
    </row>
    <row r="441" spans="20:20" x14ac:dyDescent="0.25">
      <c r="T441" s="1"/>
    </row>
    <row r="442" spans="20:20" x14ac:dyDescent="0.25">
      <c r="T442" s="1"/>
    </row>
    <row r="443" spans="20:20" x14ac:dyDescent="0.25">
      <c r="T443" s="1"/>
    </row>
    <row r="444" spans="20:20" x14ac:dyDescent="0.25">
      <c r="T444" s="1"/>
    </row>
    <row r="445" spans="20:20" x14ac:dyDescent="0.25">
      <c r="T445" s="1"/>
    </row>
    <row r="446" spans="20:20" x14ac:dyDescent="0.25">
      <c r="T446" s="1"/>
    </row>
    <row r="447" spans="20:20" x14ac:dyDescent="0.25">
      <c r="T447" s="1"/>
    </row>
    <row r="448" spans="20:20" x14ac:dyDescent="0.25">
      <c r="T448" s="1"/>
    </row>
    <row r="449" spans="20:20" x14ac:dyDescent="0.25">
      <c r="T449" s="1"/>
    </row>
    <row r="450" spans="20:20" x14ac:dyDescent="0.25">
      <c r="T450" s="1"/>
    </row>
    <row r="451" spans="20:20" x14ac:dyDescent="0.25">
      <c r="T451" s="1"/>
    </row>
    <row r="452" spans="20:20" x14ac:dyDescent="0.25">
      <c r="T452" s="1"/>
    </row>
    <row r="453" spans="20:20" x14ac:dyDescent="0.25">
      <c r="T453" s="1"/>
    </row>
    <row r="454" spans="20:20" x14ac:dyDescent="0.25">
      <c r="T454" s="1"/>
    </row>
    <row r="455" spans="20:20" x14ac:dyDescent="0.25">
      <c r="T455" s="1"/>
    </row>
    <row r="456" spans="20:20" x14ac:dyDescent="0.25">
      <c r="T456" s="1"/>
    </row>
    <row r="457" spans="20:20" x14ac:dyDescent="0.25">
      <c r="T457" s="1"/>
    </row>
    <row r="458" spans="20:20" x14ac:dyDescent="0.25">
      <c r="T458" s="1"/>
    </row>
    <row r="459" spans="20:20" x14ac:dyDescent="0.25">
      <c r="T459" s="1"/>
    </row>
    <row r="460" spans="20:20" x14ac:dyDescent="0.25">
      <c r="T460" s="1"/>
    </row>
    <row r="461" spans="20:20" x14ac:dyDescent="0.25">
      <c r="T461" s="1"/>
    </row>
    <row r="462" spans="20:20" x14ac:dyDescent="0.25">
      <c r="T462" s="1"/>
    </row>
    <row r="463" spans="20:20" x14ac:dyDescent="0.25">
      <c r="T463" s="1"/>
    </row>
    <row r="464" spans="20:20" x14ac:dyDescent="0.25">
      <c r="T464" s="1"/>
    </row>
    <row r="465" spans="20:20" x14ac:dyDescent="0.25">
      <c r="T465" s="1"/>
    </row>
    <row r="466" spans="20:20" x14ac:dyDescent="0.25">
      <c r="T466" s="1"/>
    </row>
    <row r="467" spans="20:20" x14ac:dyDescent="0.25">
      <c r="T467" s="1"/>
    </row>
    <row r="468" spans="20:20" x14ac:dyDescent="0.25">
      <c r="T468" s="1"/>
    </row>
    <row r="469" spans="20:20" x14ac:dyDescent="0.25">
      <c r="T469" s="1"/>
    </row>
    <row r="470" spans="20:20" x14ac:dyDescent="0.25">
      <c r="T470" s="1"/>
    </row>
    <row r="471" spans="20:20" x14ac:dyDescent="0.25">
      <c r="T471" s="1"/>
    </row>
    <row r="472" spans="20:20" x14ac:dyDescent="0.25">
      <c r="T472" s="1"/>
    </row>
    <row r="473" spans="20:20" x14ac:dyDescent="0.25">
      <c r="T473" s="1"/>
    </row>
    <row r="474" spans="20:20" x14ac:dyDescent="0.25">
      <c r="T474" s="1"/>
    </row>
    <row r="475" spans="20:20" x14ac:dyDescent="0.25">
      <c r="T475" s="1"/>
    </row>
    <row r="476" spans="20:20" x14ac:dyDescent="0.25">
      <c r="T476" s="1"/>
    </row>
    <row r="477" spans="20:20" x14ac:dyDescent="0.25">
      <c r="T477" s="1"/>
    </row>
    <row r="478" spans="20:20" x14ac:dyDescent="0.25">
      <c r="T478" s="1"/>
    </row>
    <row r="479" spans="20:20" x14ac:dyDescent="0.25">
      <c r="T479" s="1"/>
    </row>
    <row r="480" spans="20:20" x14ac:dyDescent="0.25">
      <c r="T480" s="1"/>
    </row>
    <row r="481" spans="20:20" x14ac:dyDescent="0.25">
      <c r="T481" s="1"/>
    </row>
    <row r="482" spans="20:20" x14ac:dyDescent="0.25">
      <c r="T482" s="1"/>
    </row>
    <row r="483" spans="20:20" x14ac:dyDescent="0.25">
      <c r="T483" s="1"/>
    </row>
    <row r="484" spans="20:20" x14ac:dyDescent="0.25">
      <c r="T484" s="1"/>
    </row>
    <row r="485" spans="20:20" x14ac:dyDescent="0.25">
      <c r="T485" s="1"/>
    </row>
    <row r="486" spans="20:20" x14ac:dyDescent="0.25">
      <c r="T486" s="1"/>
    </row>
    <row r="487" spans="20:20" x14ac:dyDescent="0.25">
      <c r="T487" s="1"/>
    </row>
    <row r="488" spans="20:20" x14ac:dyDescent="0.25">
      <c r="T488" s="1"/>
    </row>
    <row r="489" spans="20:20" x14ac:dyDescent="0.25">
      <c r="T489" s="1"/>
    </row>
    <row r="490" spans="20:20" x14ac:dyDescent="0.25">
      <c r="T490" s="1"/>
    </row>
    <row r="491" spans="20:20" x14ac:dyDescent="0.25">
      <c r="T491" s="1"/>
    </row>
    <row r="492" spans="20:20" x14ac:dyDescent="0.25">
      <c r="T492" s="1"/>
    </row>
    <row r="493" spans="20:20" x14ac:dyDescent="0.25">
      <c r="T493" s="1"/>
    </row>
    <row r="494" spans="20:20" x14ac:dyDescent="0.25">
      <c r="T494" s="1"/>
    </row>
    <row r="495" spans="20:20" x14ac:dyDescent="0.25">
      <c r="T495" s="1"/>
    </row>
    <row r="496" spans="20:20" x14ac:dyDescent="0.25">
      <c r="T496" s="1"/>
    </row>
    <row r="497" spans="20:20" x14ac:dyDescent="0.25">
      <c r="T497" s="1"/>
    </row>
    <row r="498" spans="20:20" x14ac:dyDescent="0.25">
      <c r="T498" s="1"/>
    </row>
    <row r="499" spans="20:20" x14ac:dyDescent="0.25">
      <c r="T499" s="1"/>
    </row>
    <row r="500" spans="20:20" x14ac:dyDescent="0.25">
      <c r="T500" s="1"/>
    </row>
    <row r="501" spans="20:20" x14ac:dyDescent="0.25">
      <c r="T501" s="1"/>
    </row>
    <row r="502" spans="20:20" x14ac:dyDescent="0.25">
      <c r="T502" s="1"/>
    </row>
    <row r="503" spans="20:20" x14ac:dyDescent="0.25">
      <c r="T503" s="1"/>
    </row>
    <row r="504" spans="20:20" x14ac:dyDescent="0.25">
      <c r="T504" s="1"/>
    </row>
    <row r="505" spans="20:20" x14ac:dyDescent="0.25">
      <c r="T505" s="1"/>
    </row>
    <row r="506" spans="20:20" x14ac:dyDescent="0.25">
      <c r="T506" s="1"/>
    </row>
    <row r="507" spans="20:20" x14ac:dyDescent="0.25">
      <c r="T507" s="1"/>
    </row>
    <row r="508" spans="20:20" x14ac:dyDescent="0.25">
      <c r="T508" s="1"/>
    </row>
    <row r="509" spans="20:20" x14ac:dyDescent="0.25">
      <c r="T509" s="1"/>
    </row>
    <row r="510" spans="20:20" x14ac:dyDescent="0.25">
      <c r="T510" s="1"/>
    </row>
    <row r="511" spans="20:20" x14ac:dyDescent="0.25">
      <c r="T511" s="1"/>
    </row>
    <row r="512" spans="20:20" x14ac:dyDescent="0.25">
      <c r="T512" s="1"/>
    </row>
    <row r="513" spans="20:20" x14ac:dyDescent="0.25">
      <c r="T513" s="1"/>
    </row>
    <row r="514" spans="20:20" x14ac:dyDescent="0.25">
      <c r="T514" s="1"/>
    </row>
    <row r="515" spans="20:20" x14ac:dyDescent="0.25">
      <c r="T515" s="1"/>
    </row>
    <row r="516" spans="20:20" x14ac:dyDescent="0.25">
      <c r="T516" s="1"/>
    </row>
    <row r="517" spans="20:20" x14ac:dyDescent="0.25">
      <c r="T517" s="1"/>
    </row>
    <row r="518" spans="20:20" x14ac:dyDescent="0.25">
      <c r="T518" s="1"/>
    </row>
    <row r="519" spans="20:20" x14ac:dyDescent="0.25">
      <c r="T519" s="1"/>
    </row>
    <row r="520" spans="20:20" x14ac:dyDescent="0.25">
      <c r="T520" s="1"/>
    </row>
    <row r="521" spans="20:20" x14ac:dyDescent="0.25">
      <c r="T521" s="1"/>
    </row>
    <row r="522" spans="20:20" x14ac:dyDescent="0.25">
      <c r="T522" s="1"/>
    </row>
    <row r="523" spans="20:20" x14ac:dyDescent="0.25">
      <c r="T523" s="1"/>
    </row>
    <row r="524" spans="20:20" x14ac:dyDescent="0.25">
      <c r="T524" s="1"/>
    </row>
    <row r="525" spans="20:20" x14ac:dyDescent="0.25">
      <c r="T525" s="1"/>
    </row>
    <row r="526" spans="20:20" x14ac:dyDescent="0.25">
      <c r="T526" s="1"/>
    </row>
    <row r="527" spans="20:20" x14ac:dyDescent="0.25">
      <c r="T527" s="1"/>
    </row>
    <row r="528" spans="20:20" x14ac:dyDescent="0.25">
      <c r="T528" s="1"/>
    </row>
    <row r="529" spans="20:20" x14ac:dyDescent="0.25">
      <c r="T529" s="1"/>
    </row>
    <row r="530" spans="20:20" x14ac:dyDescent="0.25">
      <c r="T530" s="1"/>
    </row>
    <row r="531" spans="20:20" x14ac:dyDescent="0.25">
      <c r="T531" s="1"/>
    </row>
    <row r="532" spans="20:20" x14ac:dyDescent="0.25">
      <c r="T532" s="1"/>
    </row>
    <row r="533" spans="20:20" x14ac:dyDescent="0.25">
      <c r="T533" s="1"/>
    </row>
    <row r="534" spans="20:20" x14ac:dyDescent="0.25">
      <c r="T534" s="1"/>
    </row>
    <row r="535" spans="20:20" x14ac:dyDescent="0.25">
      <c r="T535" s="1"/>
    </row>
    <row r="536" spans="20:20" x14ac:dyDescent="0.25">
      <c r="T536" s="1"/>
    </row>
    <row r="537" spans="20:20" x14ac:dyDescent="0.25">
      <c r="T537" s="1"/>
    </row>
    <row r="538" spans="20:20" x14ac:dyDescent="0.25">
      <c r="T538" s="1"/>
    </row>
    <row r="539" spans="20:20" x14ac:dyDescent="0.25">
      <c r="T539" s="1"/>
    </row>
    <row r="540" spans="20:20" x14ac:dyDescent="0.25">
      <c r="T540" s="1"/>
    </row>
    <row r="541" spans="20:20" x14ac:dyDescent="0.25">
      <c r="T541" s="1"/>
    </row>
    <row r="542" spans="20:20" x14ac:dyDescent="0.25">
      <c r="T542" s="1"/>
    </row>
    <row r="543" spans="20:20" x14ac:dyDescent="0.25">
      <c r="T543" s="1"/>
    </row>
    <row r="544" spans="20:20" x14ac:dyDescent="0.25">
      <c r="T544" s="1"/>
    </row>
    <row r="545" spans="20:20" x14ac:dyDescent="0.25">
      <c r="T545" s="1"/>
    </row>
    <row r="546" spans="20:20" x14ac:dyDescent="0.25">
      <c r="T546" s="1"/>
    </row>
    <row r="547" spans="20:20" x14ac:dyDescent="0.25">
      <c r="T547" s="1"/>
    </row>
    <row r="548" spans="20:20" x14ac:dyDescent="0.25">
      <c r="T548" s="1"/>
    </row>
    <row r="549" spans="20:20" x14ac:dyDescent="0.25">
      <c r="T549" s="1"/>
    </row>
    <row r="550" spans="20:20" x14ac:dyDescent="0.25">
      <c r="T550" s="1"/>
    </row>
    <row r="551" spans="20:20" x14ac:dyDescent="0.25">
      <c r="T551" s="1"/>
    </row>
    <row r="552" spans="20:20" x14ac:dyDescent="0.25">
      <c r="T552" s="1"/>
    </row>
    <row r="553" spans="20:20" x14ac:dyDescent="0.25">
      <c r="T553" s="1"/>
    </row>
    <row r="554" spans="20:20" x14ac:dyDescent="0.25">
      <c r="T554" s="1"/>
    </row>
    <row r="555" spans="20:20" x14ac:dyDescent="0.25">
      <c r="T555" s="1"/>
    </row>
    <row r="556" spans="20:20" x14ac:dyDescent="0.25">
      <c r="T556" s="1"/>
    </row>
    <row r="557" spans="20:20" x14ac:dyDescent="0.25">
      <c r="T557" s="1"/>
    </row>
    <row r="558" spans="20:20" x14ac:dyDescent="0.25">
      <c r="T558" s="1"/>
    </row>
    <row r="559" spans="20:20" x14ac:dyDescent="0.25">
      <c r="T559" s="1"/>
    </row>
    <row r="560" spans="20:20" x14ac:dyDescent="0.25">
      <c r="T560" s="1"/>
    </row>
    <row r="561" spans="20:20" x14ac:dyDescent="0.25">
      <c r="T561" s="1"/>
    </row>
    <row r="562" spans="20:20" x14ac:dyDescent="0.25">
      <c r="T562" s="1"/>
    </row>
    <row r="563" spans="20:20" x14ac:dyDescent="0.25">
      <c r="T563" s="1"/>
    </row>
    <row r="564" spans="20:20" x14ac:dyDescent="0.25">
      <c r="T564" s="1"/>
    </row>
    <row r="565" spans="20:20" x14ac:dyDescent="0.25">
      <c r="T565" s="1"/>
    </row>
    <row r="566" spans="20:20" x14ac:dyDescent="0.25">
      <c r="T566" s="1"/>
    </row>
    <row r="567" spans="20:20" x14ac:dyDescent="0.25">
      <c r="T567" s="1"/>
    </row>
    <row r="568" spans="20:20" x14ac:dyDescent="0.25">
      <c r="T568" s="1"/>
    </row>
    <row r="569" spans="20:20" x14ac:dyDescent="0.25">
      <c r="T569" s="1"/>
    </row>
    <row r="570" spans="20:20" x14ac:dyDescent="0.25">
      <c r="T570" s="1"/>
    </row>
    <row r="571" spans="20:20" x14ac:dyDescent="0.25">
      <c r="T571" s="1"/>
    </row>
    <row r="572" spans="20:20" x14ac:dyDescent="0.25">
      <c r="T572" s="1"/>
    </row>
    <row r="573" spans="20:20" x14ac:dyDescent="0.25">
      <c r="T573" s="1"/>
    </row>
    <row r="574" spans="20:20" x14ac:dyDescent="0.25">
      <c r="T574" s="1"/>
    </row>
    <row r="575" spans="20:20" x14ac:dyDescent="0.25">
      <c r="T575" s="1"/>
    </row>
    <row r="576" spans="20:20" x14ac:dyDescent="0.25">
      <c r="T576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3" zoomScale="80" zoomScaleNormal="80" workbookViewId="0">
      <selection activeCell="E14" sqref="E14"/>
    </sheetView>
  </sheetViews>
  <sheetFormatPr baseColWidth="10" defaultRowHeight="15" x14ac:dyDescent="0.25"/>
  <cols>
    <col min="1" max="1" width="13.42578125" customWidth="1"/>
    <col min="2" max="2" width="36.5703125" customWidth="1"/>
    <col min="3" max="3" width="14.42578125" customWidth="1"/>
    <col min="15" max="15" width="17.28515625" customWidth="1"/>
  </cols>
  <sheetData>
    <row r="1" spans="1:15" x14ac:dyDescent="0.25">
      <c r="A1" t="s">
        <v>14</v>
      </c>
      <c r="B1" t="s">
        <v>13</v>
      </c>
    </row>
    <row r="2" spans="1:15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 t="s">
        <v>17</v>
      </c>
    </row>
    <row r="3" spans="1:15" s="3" customFormat="1" x14ac:dyDescent="0.25">
      <c r="B3" s="3" t="s">
        <v>13</v>
      </c>
      <c r="C3" s="3">
        <v>1200</v>
      </c>
      <c r="D3" s="3">
        <v>1200</v>
      </c>
      <c r="E3" s="3">
        <v>1200</v>
      </c>
      <c r="F3" s="3">
        <v>1200</v>
      </c>
      <c r="G3" s="3">
        <v>1200</v>
      </c>
      <c r="H3" s="3">
        <v>1200</v>
      </c>
      <c r="I3" s="3">
        <v>1200</v>
      </c>
      <c r="J3" s="3">
        <v>1200</v>
      </c>
      <c r="K3" s="3">
        <v>1200</v>
      </c>
      <c r="L3" s="3">
        <v>1200</v>
      </c>
      <c r="M3" s="3">
        <v>1200</v>
      </c>
      <c r="N3" s="3">
        <v>1200</v>
      </c>
      <c r="O3" s="3">
        <f>SUM(C3:N3)</f>
        <v>14400</v>
      </c>
    </row>
    <row r="4" spans="1:15" x14ac:dyDescent="0.25">
      <c r="B4" t="s">
        <v>18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v>3</v>
      </c>
      <c r="N4">
        <v>3</v>
      </c>
      <c r="O4" t="s">
        <v>12</v>
      </c>
    </row>
    <row r="5" spans="1:15" x14ac:dyDescent="0.25">
      <c r="B5" t="s">
        <v>19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0</v>
      </c>
      <c r="J5">
        <v>0</v>
      </c>
      <c r="K5">
        <v>3</v>
      </c>
      <c r="L5">
        <v>3</v>
      </c>
      <c r="M5">
        <v>3</v>
      </c>
      <c r="N5">
        <v>3</v>
      </c>
      <c r="O5">
        <f>SUM(C5:N5)</f>
        <v>30</v>
      </c>
    </row>
    <row r="8" spans="1:15" x14ac:dyDescent="0.25">
      <c r="C8">
        <f>SUM(C5)</f>
        <v>3</v>
      </c>
      <c r="D8">
        <f>SUM(C5:D5)</f>
        <v>6</v>
      </c>
      <c r="E8">
        <f>SUM(C5:E5)</f>
        <v>9</v>
      </c>
      <c r="F8">
        <f>SUM(C5:F5)</f>
        <v>12</v>
      </c>
      <c r="G8">
        <f>SUM(C5:G5)</f>
        <v>15</v>
      </c>
      <c r="H8">
        <f>SUM(C5:H5)</f>
        <v>18</v>
      </c>
      <c r="I8">
        <f>SUM(C5:I5)</f>
        <v>18</v>
      </c>
      <c r="J8">
        <f>SUM(C5:J5)</f>
        <v>18</v>
      </c>
      <c r="K8">
        <f>SUM(C5:K5)</f>
        <v>21</v>
      </c>
      <c r="L8">
        <f>SUM(C5:L5)</f>
        <v>24</v>
      </c>
      <c r="M8">
        <f>SUM(C5:M5)</f>
        <v>27</v>
      </c>
      <c r="N8">
        <f>SUM(C5:N5)</f>
        <v>30</v>
      </c>
    </row>
    <row r="9" spans="1:15" x14ac:dyDescent="0.25">
      <c r="O9" s="4" t="s">
        <v>16</v>
      </c>
    </row>
    <row r="10" spans="1:15" s="4" customFormat="1" x14ac:dyDescent="0.25">
      <c r="A10" s="4">
        <v>99</v>
      </c>
      <c r="B10" s="4" t="s">
        <v>15</v>
      </c>
      <c r="C10" s="4">
        <f>SUM(C5*A10)</f>
        <v>297</v>
      </c>
      <c r="D10" s="4">
        <f>SUM(D8*A10)</f>
        <v>594</v>
      </c>
      <c r="E10" s="4">
        <f>SUM(E8*A10)</f>
        <v>891</v>
      </c>
      <c r="F10" s="4">
        <f>SUM(F8*A10)</f>
        <v>1188</v>
      </c>
      <c r="G10" s="4">
        <f>SUM(G8*A10)</f>
        <v>1485</v>
      </c>
      <c r="H10" s="4">
        <f>SUM(H8*A10)</f>
        <v>1782</v>
      </c>
      <c r="I10" s="4">
        <f>SUM(I5*A10)</f>
        <v>0</v>
      </c>
      <c r="J10" s="4">
        <f>SUM(J5*A10)</f>
        <v>0</v>
      </c>
      <c r="K10" s="4">
        <f>SUM(K8*A10)</f>
        <v>2079</v>
      </c>
      <c r="L10" s="4">
        <f>SUM(L8*A10)</f>
        <v>2376</v>
      </c>
      <c r="M10" s="4">
        <f>SUM(M8*A10)</f>
        <v>2673</v>
      </c>
      <c r="N10" s="4">
        <f>SUM(N8*A10)</f>
        <v>2970</v>
      </c>
      <c r="O10" s="4">
        <f>SUM(C10:N10)</f>
        <v>16335</v>
      </c>
    </row>
    <row r="11" spans="1:15" s="1" customFormat="1" x14ac:dyDescent="0.25"/>
    <row r="13" spans="1:15" x14ac:dyDescent="0.25">
      <c r="O13" s="2" t="s">
        <v>20</v>
      </c>
    </row>
    <row r="14" spans="1:15" s="2" customFormat="1" x14ac:dyDescent="0.25">
      <c r="A14" s="2">
        <v>700</v>
      </c>
      <c r="B14" s="2" t="s">
        <v>21</v>
      </c>
      <c r="C14" s="2">
        <f>SUM(C8*A14)</f>
        <v>2100</v>
      </c>
      <c r="D14" s="2">
        <f>SUM(D5*A14)</f>
        <v>2100</v>
      </c>
      <c r="E14" s="2">
        <f>SUM(E5*A14)</f>
        <v>2100</v>
      </c>
      <c r="F14" s="2">
        <f>SUM(F5*A14)</f>
        <v>2100</v>
      </c>
      <c r="G14" s="2">
        <f>SUM(G5*A14)</f>
        <v>2100</v>
      </c>
      <c r="H14" s="2">
        <f>SUM(H5*A14)</f>
        <v>2100</v>
      </c>
      <c r="I14" s="2">
        <f>SUM(I5*A14)</f>
        <v>0</v>
      </c>
      <c r="J14" s="2">
        <f>SUM(J5*A14)</f>
        <v>0</v>
      </c>
      <c r="K14" s="2">
        <f>SUM(K5*A14)</f>
        <v>2100</v>
      </c>
      <c r="L14" s="2">
        <f>SUM(L5*A14)</f>
        <v>2100</v>
      </c>
      <c r="M14" s="2">
        <f>SUM(M5*A14)</f>
        <v>2100</v>
      </c>
      <c r="N14" s="2">
        <f>SUM(N5*A14)</f>
        <v>2100</v>
      </c>
      <c r="O14" s="2">
        <f>SUM(C14:N14)</f>
        <v>21000</v>
      </c>
    </row>
    <row r="16" spans="1:15" x14ac:dyDescent="0.25">
      <c r="O16" s="4" t="s">
        <v>23</v>
      </c>
    </row>
    <row r="17" spans="1:15" s="4" customFormat="1" x14ac:dyDescent="0.25">
      <c r="A17" s="4">
        <v>300</v>
      </c>
      <c r="B17" s="4" t="s">
        <v>22</v>
      </c>
      <c r="C17" s="4">
        <f>SUM(C5*A17)</f>
        <v>900</v>
      </c>
      <c r="D17" s="4">
        <f>SUM(D5*A17)</f>
        <v>900</v>
      </c>
      <c r="E17" s="4">
        <f>SUM(E5*A17)</f>
        <v>900</v>
      </c>
      <c r="F17" s="4">
        <f>SUM(F5*A17)</f>
        <v>900</v>
      </c>
      <c r="G17" s="4">
        <f>SUM(G5*A17)</f>
        <v>900</v>
      </c>
      <c r="H17" s="4">
        <f>SUM(H5*A17)</f>
        <v>900</v>
      </c>
      <c r="I17" s="4">
        <f>SUM(I5*A17)</f>
        <v>0</v>
      </c>
      <c r="J17" s="4">
        <f>SUM(J5*A17)</f>
        <v>0</v>
      </c>
      <c r="K17" s="4">
        <f>SUM(K5*A17)</f>
        <v>900</v>
      </c>
      <c r="L17" s="4">
        <f>SUM(L5*A17)</f>
        <v>900</v>
      </c>
      <c r="M17" s="4">
        <f>SUM(M5*A17)</f>
        <v>900</v>
      </c>
      <c r="N17" s="4">
        <f>SUM(N5*A17)</f>
        <v>900</v>
      </c>
      <c r="O17" s="4">
        <f>SUM(C17:N17)</f>
        <v>9000</v>
      </c>
    </row>
    <row r="18" spans="1:15" s="4" customFormat="1" x14ac:dyDescent="0.25"/>
    <row r="20" spans="1:15" x14ac:dyDescent="0.25">
      <c r="B20" t="s">
        <v>28</v>
      </c>
      <c r="C20">
        <f>SUM(C10+C17)</f>
        <v>1197</v>
      </c>
      <c r="D20">
        <f t="shared" ref="D20:N20" si="0">SUM(D10+D17)</f>
        <v>1494</v>
      </c>
      <c r="E20">
        <f t="shared" si="0"/>
        <v>1791</v>
      </c>
      <c r="F20">
        <f t="shared" si="0"/>
        <v>2088</v>
      </c>
      <c r="G20">
        <f t="shared" si="0"/>
        <v>2385</v>
      </c>
      <c r="H20">
        <f t="shared" si="0"/>
        <v>2682</v>
      </c>
      <c r="I20">
        <f t="shared" si="0"/>
        <v>0</v>
      </c>
      <c r="J20">
        <f t="shared" si="0"/>
        <v>0</v>
      </c>
      <c r="K20">
        <f t="shared" si="0"/>
        <v>2979</v>
      </c>
      <c r="L20">
        <f t="shared" si="0"/>
        <v>3276</v>
      </c>
      <c r="M20">
        <f t="shared" si="0"/>
        <v>3573</v>
      </c>
      <c r="N20">
        <f t="shared" si="0"/>
        <v>3870</v>
      </c>
    </row>
    <row r="21" spans="1:15" x14ac:dyDescent="0.25">
      <c r="B21" t="s">
        <v>27</v>
      </c>
      <c r="C21">
        <f>SUM(C3+C14)</f>
        <v>3300</v>
      </c>
      <c r="D21">
        <f t="shared" ref="D21:N21" si="1">SUM(D3+D14)</f>
        <v>3300</v>
      </c>
      <c r="E21">
        <f t="shared" si="1"/>
        <v>3300</v>
      </c>
      <c r="F21">
        <f t="shared" si="1"/>
        <v>3300</v>
      </c>
      <c r="G21">
        <f t="shared" si="1"/>
        <v>3300</v>
      </c>
      <c r="H21">
        <f t="shared" si="1"/>
        <v>3300</v>
      </c>
      <c r="I21">
        <f t="shared" si="1"/>
        <v>1200</v>
      </c>
      <c r="J21">
        <f t="shared" si="1"/>
        <v>1200</v>
      </c>
      <c r="K21">
        <f t="shared" si="1"/>
        <v>3300</v>
      </c>
      <c r="L21">
        <f t="shared" si="1"/>
        <v>3300</v>
      </c>
      <c r="M21">
        <f t="shared" si="1"/>
        <v>3300</v>
      </c>
      <c r="N21">
        <f t="shared" si="1"/>
        <v>3300</v>
      </c>
    </row>
    <row r="22" spans="1:15" s="4" customFormat="1" x14ac:dyDescent="0.25">
      <c r="B22" s="4" t="s">
        <v>29</v>
      </c>
      <c r="C22" s="4">
        <f>SUM(C20-C21)</f>
        <v>-2103</v>
      </c>
      <c r="D22" s="4">
        <f t="shared" ref="D22:N22" si="2">SUM(D20-D21)</f>
        <v>-1806</v>
      </c>
      <c r="E22" s="4">
        <f t="shared" si="2"/>
        <v>-1509</v>
      </c>
      <c r="F22" s="4">
        <f t="shared" si="2"/>
        <v>-1212</v>
      </c>
      <c r="G22" s="4">
        <f t="shared" si="2"/>
        <v>-915</v>
      </c>
      <c r="H22" s="4">
        <f t="shared" si="2"/>
        <v>-618</v>
      </c>
      <c r="I22" s="4">
        <f t="shared" si="2"/>
        <v>-1200</v>
      </c>
      <c r="J22" s="4">
        <f t="shared" si="2"/>
        <v>-1200</v>
      </c>
      <c r="K22" s="4">
        <f t="shared" si="2"/>
        <v>-321</v>
      </c>
      <c r="L22" s="4">
        <f t="shared" si="2"/>
        <v>-24</v>
      </c>
      <c r="M22" s="4">
        <f t="shared" si="2"/>
        <v>273</v>
      </c>
      <c r="N22" s="4">
        <f t="shared" si="2"/>
        <v>570</v>
      </c>
    </row>
    <row r="23" spans="1:15" x14ac:dyDescent="0.25">
      <c r="B23" t="s">
        <v>35</v>
      </c>
      <c r="C23">
        <f>SUM(C22+Feuil1!E11)</f>
        <v>-1954</v>
      </c>
      <c r="D23">
        <f>SUM(Feuil2!D10+Feuil2!D22)</f>
        <v>-1212</v>
      </c>
    </row>
    <row r="25" spans="1:15" s="4" customFormat="1" x14ac:dyDescent="0.25">
      <c r="B25" s="4" t="s">
        <v>24</v>
      </c>
      <c r="C25" s="4">
        <f>SUM(O11)</f>
        <v>0</v>
      </c>
    </row>
    <row r="26" spans="1:15" s="4" customFormat="1" x14ac:dyDescent="0.25">
      <c r="B26" s="4" t="s">
        <v>25</v>
      </c>
      <c r="C26" s="4">
        <f>SUM(O10+O17)</f>
        <v>25335</v>
      </c>
    </row>
    <row r="27" spans="1:15" s="2" customFormat="1" x14ac:dyDescent="0.25">
      <c r="B27" s="2" t="s">
        <v>26</v>
      </c>
      <c r="C27" s="2">
        <f>SUM(O3+O14)</f>
        <v>35400</v>
      </c>
    </row>
    <row r="28" spans="1:15" s="1" customFormat="1" ht="17.25" customHeight="1" x14ac:dyDescent="0.25"/>
    <row r="29" spans="1:15" s="1" customFormat="1" ht="15" customHeight="1" x14ac:dyDescent="0.25">
      <c r="B29" s="4" t="s">
        <v>33</v>
      </c>
      <c r="C29" s="4">
        <f>SUM(Feuil1!Q11)</f>
        <v>0</v>
      </c>
    </row>
    <row r="31" spans="1:15" s="1" customFormat="1" x14ac:dyDescent="0.25">
      <c r="B31" s="6" t="s">
        <v>30</v>
      </c>
      <c r="C31" s="6">
        <f>SUM((O10+C29)-C27)</f>
        <v>-19065</v>
      </c>
    </row>
    <row r="32" spans="1:15" x14ac:dyDescent="0.25">
      <c r="B32" s="6" t="s">
        <v>34</v>
      </c>
      <c r="C32" s="6">
        <f>SUM(N22)</f>
        <v>570</v>
      </c>
    </row>
    <row r="33" spans="2:2" x14ac:dyDescent="0.25">
      <c r="B33" t="s">
        <v>32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3" zoomScale="80" zoomScaleNormal="80" workbookViewId="0">
      <selection activeCell="N22" sqref="N22"/>
    </sheetView>
  </sheetViews>
  <sheetFormatPr baseColWidth="10" defaultRowHeight="15" x14ac:dyDescent="0.25"/>
  <cols>
    <col min="1" max="1" width="13.42578125" customWidth="1"/>
    <col min="2" max="2" width="36.5703125" customWidth="1"/>
    <col min="3" max="3" width="14.42578125" customWidth="1"/>
    <col min="15" max="15" width="17.28515625" customWidth="1"/>
  </cols>
  <sheetData>
    <row r="1" spans="1:15" x14ac:dyDescent="0.25">
      <c r="A1" t="s">
        <v>14</v>
      </c>
      <c r="B1" t="s">
        <v>13</v>
      </c>
    </row>
    <row r="2" spans="1:15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 t="s">
        <v>17</v>
      </c>
    </row>
    <row r="3" spans="1:15" s="3" customFormat="1" x14ac:dyDescent="0.25">
      <c r="B3" s="3" t="s">
        <v>13</v>
      </c>
      <c r="C3" s="3">
        <v>1200</v>
      </c>
      <c r="D3" s="3">
        <v>1200</v>
      </c>
      <c r="E3" s="3">
        <v>1200</v>
      </c>
      <c r="F3" s="3">
        <v>1200</v>
      </c>
      <c r="G3" s="3">
        <v>1200</v>
      </c>
      <c r="H3" s="3">
        <v>1200</v>
      </c>
      <c r="I3" s="3">
        <v>1200</v>
      </c>
      <c r="J3" s="3">
        <v>1200</v>
      </c>
      <c r="K3" s="3">
        <v>1200</v>
      </c>
      <c r="L3" s="3">
        <v>1200</v>
      </c>
      <c r="M3" s="3">
        <v>1200</v>
      </c>
      <c r="N3" s="3">
        <v>1200</v>
      </c>
      <c r="O3" s="3">
        <f>SUM(C3:N3)</f>
        <v>14400</v>
      </c>
    </row>
    <row r="4" spans="1:15" x14ac:dyDescent="0.25">
      <c r="B4" t="s">
        <v>18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v>3</v>
      </c>
      <c r="N4">
        <v>3</v>
      </c>
      <c r="O4" t="s">
        <v>12</v>
      </c>
    </row>
    <row r="5" spans="1:15" x14ac:dyDescent="0.25">
      <c r="B5" t="s">
        <v>19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0</v>
      </c>
      <c r="J5">
        <v>0</v>
      </c>
      <c r="K5">
        <v>3</v>
      </c>
      <c r="L5">
        <v>3</v>
      </c>
      <c r="M5">
        <v>3</v>
      </c>
      <c r="N5">
        <v>3</v>
      </c>
      <c r="O5">
        <f>SUM(C5:N5)</f>
        <v>30</v>
      </c>
    </row>
    <row r="8" spans="1:15" x14ac:dyDescent="0.25">
      <c r="C8">
        <f>SUM(C5)</f>
        <v>3</v>
      </c>
      <c r="D8">
        <f>SUM(C5:D5)</f>
        <v>6</v>
      </c>
      <c r="E8">
        <f>SUM(C5:E5)</f>
        <v>9</v>
      </c>
      <c r="F8">
        <f>SUM(C5:F5)</f>
        <v>12</v>
      </c>
      <c r="G8">
        <f>SUM(C5:G5)</f>
        <v>15</v>
      </c>
      <c r="H8">
        <f>SUM(C5:H5)</f>
        <v>18</v>
      </c>
      <c r="I8">
        <f>SUM(C5:I5)</f>
        <v>18</v>
      </c>
      <c r="J8">
        <f>SUM(C5:J5)</f>
        <v>18</v>
      </c>
      <c r="K8">
        <f>SUM(C5:K5)</f>
        <v>21</v>
      </c>
      <c r="L8">
        <f>SUM(C5:L5)</f>
        <v>24</v>
      </c>
      <c r="M8">
        <f>SUM(C5:M5)</f>
        <v>27</v>
      </c>
      <c r="N8">
        <f>SUM(C5:N5)</f>
        <v>30</v>
      </c>
    </row>
    <row r="9" spans="1:15" x14ac:dyDescent="0.25">
      <c r="O9" s="4" t="s">
        <v>16</v>
      </c>
    </row>
    <row r="10" spans="1:15" s="4" customFormat="1" x14ac:dyDescent="0.25">
      <c r="A10" s="4">
        <v>99</v>
      </c>
      <c r="B10" s="4" t="s">
        <v>15</v>
      </c>
      <c r="C10" s="4">
        <f>SUM(C5*A10)</f>
        <v>297</v>
      </c>
      <c r="D10" s="4">
        <f>SUM(D8*A10)</f>
        <v>594</v>
      </c>
      <c r="E10" s="4">
        <f>SUM(E8*A10)</f>
        <v>891</v>
      </c>
      <c r="F10" s="4">
        <f>SUM(F8*A10)</f>
        <v>1188</v>
      </c>
      <c r="G10" s="4">
        <f>SUM(G8*A10)</f>
        <v>1485</v>
      </c>
      <c r="H10" s="4">
        <f>SUM(H8*A10)</f>
        <v>1782</v>
      </c>
      <c r="I10" s="4">
        <f>SUM(I5*A10)</f>
        <v>0</v>
      </c>
      <c r="J10" s="4">
        <f>SUM(J5*A10)</f>
        <v>0</v>
      </c>
      <c r="K10" s="4">
        <f>SUM(K8*A10)</f>
        <v>2079</v>
      </c>
      <c r="L10" s="4">
        <f>SUM(L8*A10)</f>
        <v>2376</v>
      </c>
      <c r="M10" s="4">
        <f>SUM(M8*A10)</f>
        <v>2673</v>
      </c>
      <c r="N10" s="4">
        <f>SUM(N8*A10)</f>
        <v>2970</v>
      </c>
      <c r="O10" s="4">
        <f>SUM(C10:N10)</f>
        <v>16335</v>
      </c>
    </row>
    <row r="11" spans="1:15" s="1" customFormat="1" x14ac:dyDescent="0.25"/>
    <row r="13" spans="1:15" x14ac:dyDescent="0.25">
      <c r="O13" s="2" t="s">
        <v>20</v>
      </c>
    </row>
    <row r="14" spans="1:15" s="2" customFormat="1" x14ac:dyDescent="0.25">
      <c r="A14" s="2">
        <v>700</v>
      </c>
      <c r="B14" s="2" t="s">
        <v>21</v>
      </c>
      <c r="C14" s="2">
        <f>SUM(C8*A14)</f>
        <v>2100</v>
      </c>
      <c r="D14" s="2">
        <f>SUM(D5*A14)</f>
        <v>2100</v>
      </c>
      <c r="E14" s="2">
        <f>SUM(E5*A14)</f>
        <v>2100</v>
      </c>
      <c r="F14" s="2">
        <f>SUM(F5*A14)</f>
        <v>2100</v>
      </c>
      <c r="G14" s="2">
        <f>SUM(G5*A14)</f>
        <v>2100</v>
      </c>
      <c r="H14" s="2">
        <f>SUM(H5*A14)</f>
        <v>2100</v>
      </c>
      <c r="I14" s="2">
        <f>SUM(I5*A14)</f>
        <v>0</v>
      </c>
      <c r="J14" s="2">
        <f>SUM(J5*A14)</f>
        <v>0</v>
      </c>
      <c r="K14" s="2">
        <f>SUM(K5*A14)</f>
        <v>2100</v>
      </c>
      <c r="L14" s="2">
        <f>SUM(L5*A14)</f>
        <v>2100</v>
      </c>
      <c r="M14" s="2">
        <f>SUM(M5*A14)</f>
        <v>2100</v>
      </c>
      <c r="N14" s="2">
        <f>SUM(N5*A14)</f>
        <v>2100</v>
      </c>
      <c r="O14" s="2">
        <f>SUM(C14:N14)</f>
        <v>21000</v>
      </c>
    </row>
    <row r="16" spans="1:15" x14ac:dyDescent="0.25">
      <c r="O16" s="4" t="s">
        <v>23</v>
      </c>
    </row>
    <row r="17" spans="1:15" s="4" customFormat="1" x14ac:dyDescent="0.25">
      <c r="A17" s="4">
        <v>300</v>
      </c>
      <c r="B17" s="4" t="s">
        <v>22</v>
      </c>
      <c r="C17" s="4">
        <f>SUM(C5*A17)</f>
        <v>900</v>
      </c>
      <c r="D17" s="4">
        <f>SUM(D5*A17)</f>
        <v>900</v>
      </c>
      <c r="E17" s="4">
        <f>SUM(E5*A17)</f>
        <v>900</v>
      </c>
      <c r="F17" s="4">
        <f>SUM(F5*A17)</f>
        <v>900</v>
      </c>
      <c r="G17" s="4">
        <f>SUM(G5*A17)</f>
        <v>900</v>
      </c>
      <c r="H17" s="4">
        <f>SUM(H5*A17)</f>
        <v>900</v>
      </c>
      <c r="I17" s="4">
        <f>SUM(I5*A17)</f>
        <v>0</v>
      </c>
      <c r="J17" s="4">
        <f>SUM(J5*A17)</f>
        <v>0</v>
      </c>
      <c r="K17" s="4">
        <f>SUM(K5*A17)</f>
        <v>900</v>
      </c>
      <c r="L17" s="4">
        <f>SUM(L5*A17)</f>
        <v>900</v>
      </c>
      <c r="M17" s="4">
        <f>SUM(M5*A17)</f>
        <v>900</v>
      </c>
      <c r="N17" s="4">
        <f>SUM(N5*A17)</f>
        <v>900</v>
      </c>
      <c r="O17" s="4">
        <f>SUM(C17:N17)</f>
        <v>9000</v>
      </c>
    </row>
    <row r="18" spans="1:15" s="4" customFormat="1" x14ac:dyDescent="0.25"/>
    <row r="20" spans="1:15" x14ac:dyDescent="0.25">
      <c r="B20" t="s">
        <v>28</v>
      </c>
      <c r="C20">
        <f>SUM(C10+C17)</f>
        <v>1197</v>
      </c>
      <c r="D20">
        <f t="shared" ref="D20:N20" si="0">SUM(D10+D17)</f>
        <v>1494</v>
      </c>
      <c r="E20">
        <f t="shared" si="0"/>
        <v>1791</v>
      </c>
      <c r="F20">
        <f t="shared" si="0"/>
        <v>2088</v>
      </c>
      <c r="G20">
        <f t="shared" si="0"/>
        <v>2385</v>
      </c>
      <c r="H20">
        <f t="shared" si="0"/>
        <v>2682</v>
      </c>
      <c r="I20">
        <f t="shared" si="0"/>
        <v>0</v>
      </c>
      <c r="J20">
        <f t="shared" si="0"/>
        <v>0</v>
      </c>
      <c r="K20">
        <f t="shared" si="0"/>
        <v>2979</v>
      </c>
      <c r="L20">
        <f t="shared" si="0"/>
        <v>3276</v>
      </c>
      <c r="M20">
        <f t="shared" si="0"/>
        <v>3573</v>
      </c>
      <c r="N20">
        <f t="shared" si="0"/>
        <v>3870</v>
      </c>
    </row>
    <row r="21" spans="1:15" x14ac:dyDescent="0.25">
      <c r="B21" t="s">
        <v>27</v>
      </c>
      <c r="C21">
        <f>SUM(C3+C14)</f>
        <v>3300</v>
      </c>
      <c r="D21">
        <f t="shared" ref="D21:N21" si="1">SUM(D3+D14)</f>
        <v>3300</v>
      </c>
      <c r="E21">
        <f t="shared" si="1"/>
        <v>3300</v>
      </c>
      <c r="F21">
        <f t="shared" si="1"/>
        <v>3300</v>
      </c>
      <c r="G21">
        <f t="shared" si="1"/>
        <v>3300</v>
      </c>
      <c r="H21">
        <f t="shared" si="1"/>
        <v>3300</v>
      </c>
      <c r="I21">
        <f t="shared" si="1"/>
        <v>1200</v>
      </c>
      <c r="J21">
        <f t="shared" si="1"/>
        <v>1200</v>
      </c>
      <c r="K21">
        <f t="shared" si="1"/>
        <v>3300</v>
      </c>
      <c r="L21">
        <f t="shared" si="1"/>
        <v>3300</v>
      </c>
      <c r="M21">
        <f t="shared" si="1"/>
        <v>3300</v>
      </c>
      <c r="N21">
        <f t="shared" si="1"/>
        <v>3300</v>
      </c>
    </row>
    <row r="22" spans="1:15" s="4" customFormat="1" x14ac:dyDescent="0.25">
      <c r="B22" s="4" t="s">
        <v>29</v>
      </c>
      <c r="C22" s="4">
        <f>SUM(C20-C21)</f>
        <v>-2103</v>
      </c>
      <c r="D22" s="4">
        <f t="shared" ref="D22:N22" si="2">SUM(D20-D21)</f>
        <v>-1806</v>
      </c>
      <c r="E22" s="4">
        <f t="shared" si="2"/>
        <v>-1509</v>
      </c>
      <c r="F22" s="4">
        <f t="shared" si="2"/>
        <v>-1212</v>
      </c>
      <c r="G22" s="4">
        <f t="shared" si="2"/>
        <v>-915</v>
      </c>
      <c r="H22" s="4">
        <f t="shared" si="2"/>
        <v>-618</v>
      </c>
      <c r="I22" s="4">
        <f t="shared" si="2"/>
        <v>-1200</v>
      </c>
      <c r="J22" s="4">
        <f t="shared" si="2"/>
        <v>-1200</v>
      </c>
      <c r="K22" s="4">
        <f t="shared" si="2"/>
        <v>-321</v>
      </c>
      <c r="L22" s="4">
        <f t="shared" si="2"/>
        <v>-24</v>
      </c>
      <c r="M22" s="4">
        <f t="shared" si="2"/>
        <v>273</v>
      </c>
      <c r="N22" s="4">
        <f t="shared" si="2"/>
        <v>570</v>
      </c>
    </row>
    <row r="25" spans="1:15" s="4" customFormat="1" x14ac:dyDescent="0.25">
      <c r="B25" s="4" t="s">
        <v>24</v>
      </c>
      <c r="C25" s="4">
        <f>SUM(O11)</f>
        <v>0</v>
      </c>
    </row>
    <row r="26" spans="1:15" s="4" customFormat="1" x14ac:dyDescent="0.25">
      <c r="B26" s="4" t="s">
        <v>25</v>
      </c>
      <c r="C26" s="4">
        <f>SUM(O10+O17)</f>
        <v>25335</v>
      </c>
    </row>
    <row r="27" spans="1:15" s="2" customFormat="1" x14ac:dyDescent="0.25">
      <c r="B27" s="2" t="s">
        <v>26</v>
      </c>
      <c r="C27" s="2">
        <f>SUM(O3+O14)</f>
        <v>35400</v>
      </c>
    </row>
    <row r="28" spans="1:15" s="1" customFormat="1" ht="17.25" customHeight="1" x14ac:dyDescent="0.25"/>
    <row r="29" spans="1:15" s="1" customFormat="1" ht="15" customHeight="1" x14ac:dyDescent="0.25">
      <c r="B29" s="4" t="s">
        <v>33</v>
      </c>
      <c r="C29" s="4">
        <f>SUM(Feuil2!O10)+O10</f>
        <v>32670</v>
      </c>
    </row>
    <row r="31" spans="1:15" s="1" customFormat="1" x14ac:dyDescent="0.25">
      <c r="B31" s="6" t="s">
        <v>30</v>
      </c>
      <c r="C31" s="6">
        <f>SUM((O10+C29)-C27)</f>
        <v>13605</v>
      </c>
    </row>
    <row r="32" spans="1:15" x14ac:dyDescent="0.25">
      <c r="B32" s="6" t="s">
        <v>31</v>
      </c>
      <c r="C32" s="6">
        <f>SUM(N22)</f>
        <v>570</v>
      </c>
    </row>
    <row r="33" spans="2:2" x14ac:dyDescent="0.25">
      <c r="B3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2011-11-27T07:55:55Z</dcterms:created>
  <dcterms:modified xsi:type="dcterms:W3CDTF">2011-12-04T18:59:38Z</dcterms:modified>
</cp:coreProperties>
</file>